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<sst xmlns="http://schemas.openxmlformats.org/spreadsheetml/2006/main" count="93" uniqueCount="76">
  <si>
    <t xml:space="preserve">📒 Fast budget</t>
  </si>
  <si>
    <t xml:space="preserve">Fashion &amp; Tailoring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</si>
  <si>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</si>
  <si>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</si>
  <si>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</si>
  <si>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</si>
  <si>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</si>
  <si>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</si>
  <si>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</si>
  <si>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</si>
  <si>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</si>
  <si>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</si>
  <si>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</si>
  <si>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</si>
  <si>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</si>
  <si>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</si>
  <si>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</si>
  <si>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</si>
  <si>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</si>
  <si>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</si>
  <si>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</si>
  <si>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</si>
  <si>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</si>
  <si>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</si>
  <si>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</si>
  <si>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</si>
  <si>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💵</t>
  </si>
  <si>
    <t xml:space="preserve">Custom orders</t>
  </si>
  <si>
    <t xml:space="preserve">Ready-to-wear sales</t>
  </si>
  <si>
    <t xml:space="preserve">🔧</t>
  </si>
  <si>
    <t xml:space="preserve">Alterations and repairs</t>
  </si>
  <si>
    <t xml:space="preserve">Total money in</t>
  </si>
  <si>
    <t xml:space="preserve">🛒</t>
  </si>
  <si>
    <t xml:space="preserve">MONEY GOING OUT</t>
  </si>
  <si>
    <t xml:space="preserve">🧵</t>
  </si>
  <si>
    <t xml:space="preserve">Fabrics</t>
  </si>
  <si>
    <t xml:space="preserve">Accessories and trims</t>
  </si>
  <si>
    <t xml:space="preserve">👥</t>
  </si>
  <si>
    <t xml:space="preserve">Sewing labour</t>
  </si>
  <si>
    <t xml:space="preserve">🛍️</t>
  </si>
  <si>
    <t xml:space="preserve">Packaging</t>
  </si>
  <si>
    <t xml:space="preserve">🛵</t>
  </si>
  <si>
    <t xml:space="preserve">Delivery</t>
  </si>
  <si>
    <t xml:space="preserve">🏠</t>
  </si>
  <si>
    <t xml:space="preserve">Shop or studio rent</t>
  </si>
  <si>
    <t xml:space="preserve">Staff wages</t>
  </si>
  <si>
    <t xml:space="preserve">💡</t>
  </si>
  <si>
    <t xml:space="preserve">Electricity</t>
  </si>
  <si>
    <t xml:space="preserve">⛽</t>
  </si>
  <si>
    <t xml:space="preserve">Diesel and generator</t>
  </si>
  <si>
    <t xml:space="preserve">Machine maintenance</t>
  </si>
  <si>
    <t xml:space="preserve">📣</t>
  </si>
  <si>
    <t xml:space="preserve">Photoshoots and marketing</t>
  </si>
  <si>
    <t xml:space="preserve">📱</t>
  </si>
  <si>
    <t xml:space="preserve">Phone and data</t>
  </si>
  <si>
    <t xml:space="preserve">🏦</t>
  </si>
  <si>
    <t xml:space="preserve">Bank and POS charges</t>
  </si>
  <si>
    <t xml:space="preserve">🧾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</si>
  <si>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</si>
  <si>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</si>
  <si>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</si>
  <si>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</si>
  <si>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</si>
  <si>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</si>
  <si>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</si>
  <si>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</si>
  <si>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</si>
  <si>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</si>
  <si>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</si>
  <si>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</si>
  <si>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fashion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</si>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</sst>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1000000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26</v>
      </c>
      <c r="C11" s="19" t="s">
        <v>28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29</v>
      </c>
      <c r="C12" s="19" t="s">
        <v>30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31</v>
      </c>
      <c r="D13" s="24" t="n">
        <f aca="false">SUM(D10:D12)</f>
        <v>1000000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32</v>
      </c>
      <c r="C15" s="16" t="s">
        <v>33</v>
      </c>
      <c r="D15" s="17"/>
      <c r="E15" s="17"/>
      <c r="F15" s="17"/>
    </row>
    <row r="16" customFormat="false" ht="27.75" hidden="false" customHeight="true" outlineLevel="0" collapsed="false">
      <c r="B16" s="18" t="s">
        <v>34</v>
      </c>
      <c r="C16" s="19" t="s">
        <v>35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34</v>
      </c>
      <c r="C17" s="19" t="s">
        <v>36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37</v>
      </c>
      <c r="C18" s="19" t="s">
        <v>38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39</v>
      </c>
      <c r="C19" s="19" t="s">
        <v>40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41</v>
      </c>
      <c r="C20" s="19" t="s">
        <v>42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43</v>
      </c>
      <c r="C21" s="19" t="s">
        <v>44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37</v>
      </c>
      <c r="C22" s="19" t="s">
        <v>45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46</v>
      </c>
      <c r="C23" s="19" t="s">
        <v>47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48</v>
      </c>
      <c r="C24" s="19" t="s">
        <v>49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29</v>
      </c>
      <c r="C25" s="19" t="s">
        <v>50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51</v>
      </c>
      <c r="C26" s="19" t="s">
        <v>52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53</v>
      </c>
      <c r="C27" s="19" t="s">
        <v>54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55</v>
      </c>
      <c r="C28" s="19" t="s">
        <v>56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57</v>
      </c>
      <c r="C29" s="19" t="s">
        <v>58</v>
      </c>
      <c r="D29" s="20"/>
      <c r="E29" s="20"/>
      <c r="F29" s="21" t="str">
        <f aca="false">IF(E29="","",D29-E29)</f>
        <v/>
      </c>
    </row>
    <row r="30" customFormat="false" ht="30" hidden="false" customHeight="true" outlineLevel="0" collapsed="false">
      <c r="B30" s="22"/>
      <c r="C30" s="23" t="s">
        <v>59</v>
      </c>
      <c r="D30" s="24" t="n">
        <f aca="false">SUM(D16:D29)</f>
        <v>0</v>
      </c>
      <c r="E30" s="24" t="str">
        <f aca="false">IF(COUNT(E16:E29)=0,"",SUM(E16:E29))</f>
        <v/>
      </c>
      <c r="F30" s="24" t="str">
        <f aca="false">IF(COUNT(E16:E29)=0,"",D30-E30)</f>
        <v/>
      </c>
    </row>
    <row r="32" customFormat="false" ht="39.75" hidden="false" customHeight="true" outlineLevel="0" collapsed="false">
      <c r="B32" s="25" t="s">
        <v>60</v>
      </c>
      <c r="C32" s="26" t="s">
        <v>61</v>
      </c>
      <c r="D32" s="27" t="n">
        <f aca="false">D13-D30</f>
        <v>1000000</v>
      </c>
      <c r="E32" s="27" t="str">
        <f aca="false">IF((COUNT(E10:E12)+COUNT(E16:E29))=0,"",N(E13)-N(E30))</f>
        <v/>
      </c>
      <c r="F32" s="28"/>
    </row>
    <row r="34" customFormat="false" ht="43.5" hidden="false" customHeight="true" outlineLevel="0" collapsed="false">
      <c r="C34" s="29" t="str">
        <f aca="false">IF((COUNT(E10:E12)+COUNT(E16:E29))=0,IF(D32&lt;0,"⚠️ Your plan spends more than it brings in","👍 Your plan leaves money for you"),IF(E32&gt;=0,"😊 Well done! You made money this month","😟 You spent more than you made this month"))</f>
        <v>👍 Your plan leaves money for you</v>
      </c>
      <c r="D34" s="29"/>
      <c r="E34" s="29"/>
      <c r="F34" s="29"/>
    </row>
  </sheetData>
  <mergeCells count="1">
    <mergeCell ref="C34:F34"/>
  </mergeCells>
  <conditionalFormatting sqref="C34">
    <cfRule type="expression" priority="2" aboveAverage="0" equalAverage="0" bottom="0" percent="0" rank="0" text="" dxfId="0">
      <formula>OR(AND((COUNT($E$10:$E$12)+COUNT($E$16:$E$29))=0,$D$32&lt;0),AND((COUNT($E$10:$E$12)+COUNT($E$16:$E$29))&gt;0,$E$32&lt;0))</formula>
    </cfRule>
    <cfRule type="expression" priority="3" aboveAverage="0" equalAverage="0" bottom="0" percent="0" rank="0" text="" dxfId="1">
      <formula>NOT(OR(AND((COUNT($E$10:$E$12)+COUNT($E$16:$E$29))=0,$D$32&lt;0),AND((COUNT($E$10:$E$12)+COUNT($E$16:$E$29))&gt;0,$E$32&lt;0)))</formula>
    </cfRule>
  </conditionalFormatting>
  <conditionalFormatting sqref="F10:F29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62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63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64</v>
      </c>
    </row>
    <row r="5" customFormat="false" ht="16.15" hidden="false" customHeight="false" outlineLevel="0" collapsed="false">
      <c r="B5" s="17"/>
      <c r="C5" s="33" t="s">
        <v>65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💵</v>
      </c>
      <c r="C6" s="35" t="str">
        <f aca="false">'My Month'!C10</f>
        <v>Custom orders</v>
      </c>
      <c r="D6" s="36" t="n">
        <f aca="false">'My Month'!$D10</f>
        <v>1000000</v>
      </c>
      <c r="E6" s="36" t="n">
        <f aca="false">IF('My Month'!$D$6="Yes",'My Month'!$D10,0)</f>
        <v>1000000</v>
      </c>
      <c r="F6" s="36" t="n">
        <f aca="false">IF('My Month'!$D$6="Yes",'My Month'!$D10,0)</f>
        <v>1000000</v>
      </c>
      <c r="G6" s="36" t="n">
        <f aca="false">IF('My Month'!$D$6="Yes",'My Month'!$D10,0)</f>
        <v>1000000</v>
      </c>
      <c r="H6" s="36" t="n">
        <f aca="false">IF('My Month'!$D$6="Yes",'My Month'!$D10,0)</f>
        <v>1000000</v>
      </c>
      <c r="I6" s="36" t="n">
        <f aca="false">IF('My Month'!$D$6="Yes",'My Month'!$D10,0)</f>
        <v>1000000</v>
      </c>
      <c r="J6" s="36" t="n">
        <f aca="false">IF('My Month'!$D$6="Yes",'My Month'!$D10,0)</f>
        <v>1000000</v>
      </c>
      <c r="K6" s="36" t="n">
        <f aca="false">IF('My Month'!$D$6="Yes",'My Month'!$D10,0)</f>
        <v>1000000</v>
      </c>
      <c r="L6" s="36" t="n">
        <f aca="false">IF('My Month'!$D$6="Yes",'My Month'!$D10,0)</f>
        <v>1000000</v>
      </c>
      <c r="M6" s="36" t="n">
        <f aca="false">IF('My Month'!$D$6="Yes",'My Month'!$D10,0)</f>
        <v>1000000</v>
      </c>
      <c r="N6" s="36" t="n">
        <f aca="false">IF('My Month'!$D$6="Yes",'My Month'!$D10,0)</f>
        <v>1000000</v>
      </c>
      <c r="O6" s="36" t="n">
        <f aca="false">IF('My Month'!$D$6="Yes",'My Month'!$D10,0)</f>
        <v>1000000</v>
      </c>
      <c r="P6" s="37" t="n">
        <f aca="false">SUM(D6:O6)</f>
        <v>12000000</v>
      </c>
    </row>
    <row r="7" customFormat="false" ht="16.15" hidden="false" customHeight="false" outlineLevel="0" collapsed="false">
      <c r="B7" s="34" t="str">
        <f aca="false">'My Month'!B11</f>
        <v>💵</v>
      </c>
      <c r="C7" s="35" t="str">
        <f aca="false">'My Month'!C11</f>
        <v>Ready-to-wear sales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🔧</v>
      </c>
      <c r="C8" s="35" t="str">
        <f aca="false">'My Month'!C12</f>
        <v>Alterations and repairs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66</v>
      </c>
      <c r="D9" s="39" t="n">
        <f aca="false">SUM(D6:D8)</f>
        <v>1000000</v>
      </c>
      <c r="E9" s="39" t="n">
        <f aca="false">SUM(E6:E8)</f>
        <v>1000000</v>
      </c>
      <c r="F9" s="39" t="n">
        <f aca="false">SUM(F6:F8)</f>
        <v>1000000</v>
      </c>
      <c r="G9" s="39" t="n">
        <f aca="false">SUM(G6:G8)</f>
        <v>1000000</v>
      </c>
      <c r="H9" s="39" t="n">
        <f aca="false">SUM(H6:H8)</f>
        <v>1000000</v>
      </c>
      <c r="I9" s="39" t="n">
        <f aca="false">SUM(I6:I8)</f>
        <v>1000000</v>
      </c>
      <c r="J9" s="39" t="n">
        <f aca="false">SUM(J6:J8)</f>
        <v>1000000</v>
      </c>
      <c r="K9" s="39" t="n">
        <f aca="false">SUM(K6:K8)</f>
        <v>1000000</v>
      </c>
      <c r="L9" s="39" t="n">
        <f aca="false">SUM(L6:L8)</f>
        <v>1000000</v>
      </c>
      <c r="M9" s="39" t="n">
        <f aca="false">SUM(M6:M8)</f>
        <v>1000000</v>
      </c>
      <c r="N9" s="39" t="n">
        <f aca="false">SUM(N6:N8)</f>
        <v>1000000</v>
      </c>
      <c r="O9" s="39" t="n">
        <f aca="false">SUM(O6:O8)</f>
        <v>1000000</v>
      </c>
      <c r="P9" s="39" t="n">
        <f aca="false">SUM(P6:P8)</f>
        <v>12000000</v>
      </c>
    </row>
    <row r="10" customFormat="false" ht="16.15" hidden="false" customHeight="false" outlineLevel="0" collapsed="false">
      <c r="B10" s="17"/>
      <c r="C10" s="33" t="s">
        <v>67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🧵</v>
      </c>
      <c r="C11" s="35" t="str">
        <f aca="false">'My Month'!C16</f>
        <v>Fabrics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🧵</v>
      </c>
      <c r="C12" s="35" t="str">
        <f aca="false">'My Month'!C17</f>
        <v>Accessories and trims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👥</v>
      </c>
      <c r="C13" s="35" t="str">
        <f aca="false">'My Month'!C18</f>
        <v>Sewing labour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🛍️</v>
      </c>
      <c r="C14" s="35" t="str">
        <f aca="false">'My Month'!C19</f>
        <v>Packaging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🛵</v>
      </c>
      <c r="C15" s="35" t="str">
        <f aca="false">'My Month'!C20</f>
        <v>Delivery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🏠</v>
      </c>
      <c r="C16" s="35" t="str">
        <f aca="false">'My Month'!C21</f>
        <v>Shop or studio rent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👥</v>
      </c>
      <c r="C17" s="35" t="str">
        <f aca="false">'My Month'!C22</f>
        <v>Staff wages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💡</v>
      </c>
      <c r="C18" s="35" t="str">
        <f aca="false">'My Month'!C23</f>
        <v>Electricity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⛽</v>
      </c>
      <c r="C19" s="35" t="str">
        <f aca="false">'My Month'!C24</f>
        <v>Diesel and generator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🔧</v>
      </c>
      <c r="C20" s="35" t="str">
        <f aca="false">'My Month'!C25</f>
        <v>Machine maintenance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📣</v>
      </c>
      <c r="C21" s="35" t="str">
        <f aca="false">'My Month'!C26</f>
        <v>Photoshoots and marketing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📱</v>
      </c>
      <c r="C22" s="35" t="str">
        <f aca="false">'My Month'!C27</f>
        <v>Phone and data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🏦</v>
      </c>
      <c r="C23" s="35" t="str">
        <f aca="false">'My Month'!C28</f>
        <v>Bank and POS charges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🧾</v>
      </c>
      <c r="C24" s="35" t="str">
        <f aca="false">'My Month'!C29</f>
        <v>Other costs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5" hidden="false" customHeight="false" outlineLevel="0" collapsed="false">
      <c r="B25" s="22"/>
      <c r="C25" s="38" t="s">
        <v>66</v>
      </c>
      <c r="D25" s="39" t="n">
        <f aca="false">SUM(D11:D24)</f>
        <v>0</v>
      </c>
      <c r="E25" s="39" t="n">
        <f aca="false">SUM(E11:E24)</f>
        <v>0</v>
      </c>
      <c r="F25" s="39" t="n">
        <f aca="false">SUM(F11:F24)</f>
        <v>0</v>
      </c>
      <c r="G25" s="39" t="n">
        <f aca="false">SUM(G11:G24)</f>
        <v>0</v>
      </c>
      <c r="H25" s="39" t="n">
        <f aca="false">SUM(H11:H24)</f>
        <v>0</v>
      </c>
      <c r="I25" s="39" t="n">
        <f aca="false">SUM(I11:I24)</f>
        <v>0</v>
      </c>
      <c r="J25" s="39" t="n">
        <f aca="false">SUM(J11:J24)</f>
        <v>0</v>
      </c>
      <c r="K25" s="39" t="n">
        <f aca="false">SUM(K11:K24)</f>
        <v>0</v>
      </c>
      <c r="L25" s="39" t="n">
        <f aca="false">SUM(L11:L24)</f>
        <v>0</v>
      </c>
      <c r="M25" s="39" t="n">
        <f aca="false">SUM(M11:M24)</f>
        <v>0</v>
      </c>
      <c r="N25" s="39" t="n">
        <f aca="false">SUM(N11:N24)</f>
        <v>0</v>
      </c>
      <c r="O25" s="39" t="n">
        <f aca="false">SUM(O11:O24)</f>
        <v>0</v>
      </c>
      <c r="P25" s="39" t="n">
        <f aca="false">SUM(P11:P24)</f>
        <v>0</v>
      </c>
    </row>
    <row r="26" customFormat="false" ht="30" hidden="false" customHeight="true" outlineLevel="0" collapsed="false">
      <c r="B26" s="18" t="s">
        <v>60</v>
      </c>
      <c r="C26" s="9" t="s">
        <v>61</v>
      </c>
      <c r="D26" s="40" t="n">
        <f aca="false">D9-D25</f>
        <v>1000000</v>
      </c>
      <c r="E26" s="40" t="n">
        <f aca="false">E9-E25</f>
        <v>1000000</v>
      </c>
      <c r="F26" s="40" t="n">
        <f aca="false">F9-F25</f>
        <v>1000000</v>
      </c>
      <c r="G26" s="40" t="n">
        <f aca="false">G9-G25</f>
        <v>1000000</v>
      </c>
      <c r="H26" s="40" t="n">
        <f aca="false">H9-H25</f>
        <v>1000000</v>
      </c>
      <c r="I26" s="40" t="n">
        <f aca="false">I9-I25</f>
        <v>1000000</v>
      </c>
      <c r="J26" s="40" t="n">
        <f aca="false">J9-J25</f>
        <v>1000000</v>
      </c>
      <c r="K26" s="40" t="n">
        <f aca="false">K9-K25</f>
        <v>1000000</v>
      </c>
      <c r="L26" s="40" t="n">
        <f aca="false">L9-L25</f>
        <v>1000000</v>
      </c>
      <c r="M26" s="40" t="n">
        <f aca="false">M9-M25</f>
        <v>1000000</v>
      </c>
      <c r="N26" s="40" t="n">
        <f aca="false">N9-N25</f>
        <v>1000000</v>
      </c>
      <c r="O26" s="40" t="n">
        <f aca="false">O9-O25</f>
        <v>1000000</v>
      </c>
      <c r="P26" s="40" t="n">
        <f aca="false">P9-P25</f>
        <v>12000000</v>
      </c>
    </row>
    <row r="29" customFormat="false" ht="27.75" hidden="false" customHeight="true" outlineLevel="0" collapsed="false">
      <c r="B29" s="30"/>
      <c r="C29" s="30" t="s">
        <v>68</v>
      </c>
      <c r="D29" s="31" t="n">
        <f aca="false">EDATE('My Month'!$D$5,0)</f>
        <v>46388</v>
      </c>
      <c r="E29" s="31" t="n">
        <f aca="false">EDATE('My Month'!$D$5,1)</f>
        <v>46419</v>
      </c>
      <c r="F29" s="31" t="n">
        <f aca="false">EDATE('My Month'!$D$5,2)</f>
        <v>46447</v>
      </c>
      <c r="G29" s="31" t="n">
        <f aca="false">EDATE('My Month'!$D$5,3)</f>
        <v>46478</v>
      </c>
      <c r="H29" s="31" t="n">
        <f aca="false">EDATE('My Month'!$D$5,4)</f>
        <v>46508</v>
      </c>
      <c r="I29" s="31" t="n">
        <f aca="false">EDATE('My Month'!$D$5,5)</f>
        <v>46539</v>
      </c>
      <c r="J29" s="31" t="n">
        <f aca="false">EDATE('My Month'!$D$5,6)</f>
        <v>46569</v>
      </c>
      <c r="K29" s="31" t="n">
        <f aca="false">EDATE('My Month'!$D$5,7)</f>
        <v>46600</v>
      </c>
      <c r="L29" s="31" t="n">
        <f aca="false">EDATE('My Month'!$D$5,8)</f>
        <v>46631</v>
      </c>
      <c r="M29" s="31" t="n">
        <f aca="false">EDATE('My Month'!$D$5,9)</f>
        <v>46661</v>
      </c>
      <c r="N29" s="31" t="n">
        <f aca="false">EDATE('My Month'!$D$5,10)</f>
        <v>46692</v>
      </c>
      <c r="O29" s="31" t="n">
        <f aca="false">EDATE('My Month'!$D$5,11)</f>
        <v>46722</v>
      </c>
      <c r="P29" s="32" t="s">
        <v>64</v>
      </c>
    </row>
    <row r="30" customFormat="false" ht="16.15" hidden="false" customHeight="false" outlineLevel="0" collapsed="false">
      <c r="B30" s="17"/>
      <c r="C30" s="33" t="s">
        <v>65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customFormat="false" ht="16.15" hidden="false" customHeight="false" outlineLevel="0" collapsed="false">
      <c r="B31" s="34" t="str">
        <f aca="false">'My Month'!B10</f>
        <v>💵</v>
      </c>
      <c r="C31" s="35" t="str">
        <f aca="false">'My Month'!C10</f>
        <v>Custom orders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Month'!B11</f>
        <v>💵</v>
      </c>
      <c r="C32" s="35" t="str">
        <f aca="false">'My Month'!C11</f>
        <v>Ready-to-wear sales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Month'!B12</f>
        <v>🔧</v>
      </c>
      <c r="C33" s="35" t="str">
        <f aca="false">'My Month'!C12</f>
        <v>Alterations and repairs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5" hidden="false" customHeight="false" outlineLevel="0" collapsed="false">
      <c r="B34" s="22"/>
      <c r="C34" s="38" t="s">
        <v>66</v>
      </c>
      <c r="D34" s="39" t="n">
        <f aca="false">SUM(D31:D33)</f>
        <v>0</v>
      </c>
      <c r="E34" s="39" t="n">
        <f aca="false">SUM(E31:E33)</f>
        <v>0</v>
      </c>
      <c r="F34" s="39" t="n">
        <f aca="false">SUM(F31:F33)</f>
        <v>0</v>
      </c>
      <c r="G34" s="39" t="n">
        <f aca="false">SUM(G31:G33)</f>
        <v>0</v>
      </c>
      <c r="H34" s="39" t="n">
        <f aca="false">SUM(H31:H33)</f>
        <v>0</v>
      </c>
      <c r="I34" s="39" t="n">
        <f aca="false">SUM(I31:I33)</f>
        <v>0</v>
      </c>
      <c r="J34" s="39" t="n">
        <f aca="false">SUM(J31:J33)</f>
        <v>0</v>
      </c>
      <c r="K34" s="39" t="n">
        <f aca="false">SUM(K31:K33)</f>
        <v>0</v>
      </c>
      <c r="L34" s="39" t="n">
        <f aca="false">SUM(L31:L33)</f>
        <v>0</v>
      </c>
      <c r="M34" s="39" t="n">
        <f aca="false">SUM(M31:M33)</f>
        <v>0</v>
      </c>
      <c r="N34" s="39" t="n">
        <f aca="false">SUM(N31:N33)</f>
        <v>0</v>
      </c>
      <c r="O34" s="39" t="n">
        <f aca="false">SUM(O31:O33)</f>
        <v>0</v>
      </c>
      <c r="P34" s="39" t="n">
        <f aca="false">SUM(P31:P33)</f>
        <v>0</v>
      </c>
    </row>
    <row r="35" customFormat="false" ht="16.15" hidden="false" customHeight="false" outlineLevel="0" collapsed="false">
      <c r="B35" s="17"/>
      <c r="C35" s="33" t="s">
        <v>67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customFormat="false" ht="16.15" hidden="false" customHeight="false" outlineLevel="0" collapsed="false">
      <c r="B36" s="34" t="str">
        <f aca="false">'My Month'!B16</f>
        <v>🧵</v>
      </c>
      <c r="C36" s="35" t="str">
        <f aca="false">'My Month'!C16</f>
        <v>Fabrics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Month'!B17</f>
        <v>🧵</v>
      </c>
      <c r="C37" s="35" t="str">
        <f aca="false">'My Month'!C17</f>
        <v>Accessories and trims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Month'!B18</f>
        <v>👥</v>
      </c>
      <c r="C38" s="35" t="str">
        <f aca="false">'My Month'!C18</f>
        <v>Sewing labour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Month'!B19</f>
        <v>🛍️</v>
      </c>
      <c r="C39" s="35" t="str">
        <f aca="false">'My Month'!C19</f>
        <v>Packaging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Month'!B20</f>
        <v>🛵</v>
      </c>
      <c r="C40" s="35" t="str">
        <f aca="false">'My Month'!C20</f>
        <v>Delivery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Month'!B21</f>
        <v>🏠</v>
      </c>
      <c r="C41" s="35" t="str">
        <f aca="false">'My Month'!C21</f>
        <v>Shop or studio rent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Month'!B22</f>
        <v>👥</v>
      </c>
      <c r="C42" s="35" t="str">
        <f aca="false">'My Month'!C22</f>
        <v>Staff wages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Month'!B23</f>
        <v>💡</v>
      </c>
      <c r="C43" s="35" t="str">
        <f aca="false">'My Month'!C23</f>
        <v>Electricity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Month'!B24</f>
        <v>⛽</v>
      </c>
      <c r="C44" s="35" t="str">
        <f aca="false">'My Month'!C24</f>
        <v>Diesel and generator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Month'!B25</f>
        <v>🔧</v>
      </c>
      <c r="C45" s="35" t="str">
        <f aca="false">'My Month'!C25</f>
        <v>Machine maintenance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Month'!B26</f>
        <v>📣</v>
      </c>
      <c r="C46" s="35" t="str">
        <f aca="false">'My Month'!C26</f>
        <v>Photoshoots and marketing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Month'!B27</f>
        <v>📱</v>
      </c>
      <c r="C47" s="35" t="str">
        <f aca="false">'My Month'!C27</f>
        <v>Phone and data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Month'!B28</f>
        <v>🏦</v>
      </c>
      <c r="C48" s="35" t="str">
        <f aca="false">'My Month'!C28</f>
        <v>Bank and POS charges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Month'!B29</f>
        <v>🧾</v>
      </c>
      <c r="C49" s="35" t="str">
        <f aca="false">'My Month'!C29</f>
        <v>Other costs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5" hidden="false" customHeight="false" outlineLevel="0" collapsed="false">
      <c r="B50" s="22"/>
      <c r="C50" s="38" t="s">
        <v>66</v>
      </c>
      <c r="D50" s="39" t="n">
        <f aca="false">SUM(D36:D49)</f>
        <v>0</v>
      </c>
      <c r="E50" s="39" t="n">
        <f aca="false">SUM(E36:E49)</f>
        <v>0</v>
      </c>
      <c r="F50" s="39" t="n">
        <f aca="false">SUM(F36:F49)</f>
        <v>0</v>
      </c>
      <c r="G50" s="39" t="n">
        <f aca="false">SUM(G36:G49)</f>
        <v>0</v>
      </c>
      <c r="H50" s="39" t="n">
        <f aca="false">SUM(H36:H49)</f>
        <v>0</v>
      </c>
      <c r="I50" s="39" t="n">
        <f aca="false">SUM(I36:I49)</f>
        <v>0</v>
      </c>
      <c r="J50" s="39" t="n">
        <f aca="false">SUM(J36:J49)</f>
        <v>0</v>
      </c>
      <c r="K50" s="39" t="n">
        <f aca="false">SUM(K36:K49)</f>
        <v>0</v>
      </c>
      <c r="L50" s="39" t="n">
        <f aca="false">SUM(L36:L49)</f>
        <v>0</v>
      </c>
      <c r="M50" s="39" t="n">
        <f aca="false">SUM(M36:M49)</f>
        <v>0</v>
      </c>
      <c r="N50" s="39" t="n">
        <f aca="false">SUM(N36:N49)</f>
        <v>0</v>
      </c>
      <c r="O50" s="39" t="n">
        <f aca="false">SUM(O36:O49)</f>
        <v>0</v>
      </c>
      <c r="P50" s="39" t="n">
        <f aca="false">SUM(P36:P49)</f>
        <v>0</v>
      </c>
    </row>
    <row r="51" customFormat="false" ht="30" hidden="false" customHeight="true" outlineLevel="0" collapsed="false">
      <c r="B51" s="18" t="s">
        <v>60</v>
      </c>
      <c r="C51" s="9" t="s">
        <v>61</v>
      </c>
      <c r="D51" s="40" t="n">
        <f aca="false">D34-D50</f>
        <v>0</v>
      </c>
      <c r="E51" s="40" t="n">
        <f aca="false">E34-E50</f>
        <v>0</v>
      </c>
      <c r="F51" s="40" t="n">
        <f aca="false">F34-F50</f>
        <v>0</v>
      </c>
      <c r="G51" s="40" t="n">
        <f aca="false">G34-G50</f>
        <v>0</v>
      </c>
      <c r="H51" s="40" t="n">
        <f aca="false">H34-H50</f>
        <v>0</v>
      </c>
      <c r="I51" s="40" t="n">
        <f aca="false">I34-I50</f>
        <v>0</v>
      </c>
      <c r="J51" s="40" t="n">
        <f aca="false">J34-J50</f>
        <v>0</v>
      </c>
      <c r="K51" s="40" t="n">
        <f aca="false">K34-K50</f>
        <v>0</v>
      </c>
      <c r="L51" s="40" t="n">
        <f aca="false">L34-L50</f>
        <v>0</v>
      </c>
      <c r="M51" s="40" t="n">
        <f aca="false">M34-M50</f>
        <v>0</v>
      </c>
      <c r="N51" s="40" t="n">
        <f aca="false">N34-N50</f>
        <v>0</v>
      </c>
      <c r="O51" s="40" t="n">
        <f aca="false">O34-O50</f>
        <v>0</v>
      </c>
      <c r="P51" s="40" t="n">
        <f aca="false">P34-P50</f>
        <v>0</v>
      </c>
    </row>
  </sheetData>
  <conditionalFormatting sqref="D26:P26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1:P51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69</v>
      </c>
      <c r="B1" s="0" t="s">
        <v>70</v>
      </c>
    </row>
    <row r="2" customFormat="false" ht="15" hidden="false" customHeight="false" outlineLevel="0" collapsed="false">
      <c r="A2" s="0" t="s">
        <v>71</v>
      </c>
      <c r="B2" s="0" t="s">
        <v>1</v>
      </c>
    </row>
    <row r="3" customFormat="false" ht="15" hidden="false" customHeight="false" outlineLevel="0" collapsed="false">
      <c r="A3" s="0" t="s">
        <v>72</v>
      </c>
      <c r="B3" s="0" t="s">
        <v>73</v>
      </c>
    </row>
    <row r="4" customFormat="false" ht="15" hidden="false" customHeight="false" outlineLevel="0" collapsed="false">
      <c r="A4" s="0" t="s">
        <v>74</v>
      </c>
      <c r="B4" s="0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