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<sst xmlns="http://schemas.openxmlformats.org/spreadsheetml/2006/main" count="95" uniqueCount="76">
  <si>
    <t xml:space="preserve">📒 Fast budget</t>
  </si>
  <si>
    <t xml:space="preserve">Event Manager &amp; Planner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</si>
  <si>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</si>
  <si>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</si>
  <si>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</si>
  <si>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</si>
  <si>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</si>
  <si>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</si>
  <si>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</si>
  <si>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</si>
  <si>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</si>
  <si>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</si>
  <si>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</si>
  <si>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</si>
  <si>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</si>
  <si>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</si>
  <si>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</si>
  <si>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</si>
  <si>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</si>
  <si>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</si>
  <si>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</si>
  <si>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</si>
  <si>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</si>
  <si>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</si>
  <si>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</si>
  <si>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</si>
  <si>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</si>
  <si>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Event planning fees</t>
  </si>
  <si>
    <t xml:space="preserve">🏠</t>
  </si>
  <si>
    <t xml:space="preserve">Decor and rental income</t>
  </si>
  <si>
    <t xml:space="preserve">Coordination fees</t>
  </si>
  <si>
    <t xml:space="preserve">Vendor commissions</t>
  </si>
  <si>
    <t xml:space="preserve">Total money in</t>
  </si>
  <si>
    <t xml:space="preserve">🛒</t>
  </si>
  <si>
    <t xml:space="preserve">MONEY GOING OUT</t>
  </si>
  <si>
    <t xml:space="preserve">👥</t>
  </si>
  <si>
    <t xml:space="preserve">Venue payments</t>
  </si>
  <si>
    <t xml:space="preserve">💐</t>
  </si>
  <si>
    <t xml:space="preserve">Decor materials and flowers</t>
  </si>
  <si>
    <t xml:space="preserve">Equipment rental (chairs, canopies, lighting)</t>
  </si>
  <si>
    <t xml:space="preserve">🍽️</t>
  </si>
  <si>
    <t xml:space="preserve">Catering vendors</t>
  </si>
  <si>
    <t xml:space="preserve">🎵</t>
  </si>
  <si>
    <t xml:space="preserve">Sound, DJ and MC</t>
  </si>
  <si>
    <t xml:space="preserve">📷</t>
  </si>
  <si>
    <t xml:space="preserve">Photography and video</t>
  </si>
  <si>
    <t xml:space="preserve">Ushers and casual staff</t>
  </si>
  <si>
    <t xml:space="preserve">🚚</t>
  </si>
  <si>
    <t xml:space="preserve">Event logistics and transport</t>
  </si>
  <si>
    <t xml:space="preserve">Staff salaries</t>
  </si>
  <si>
    <t xml:space="preserve">Office and storage rent</t>
  </si>
  <si>
    <t xml:space="preserve">📣</t>
  </si>
  <si>
    <t xml:space="preserve">Marketing and social media</t>
  </si>
  <si>
    <t xml:space="preserve">💻</t>
  </si>
  <si>
    <t xml:space="preserve">Website and software</t>
  </si>
  <si>
    <t xml:space="preserve">📱</t>
  </si>
  <si>
    <t xml:space="preserve">Phone and internet</t>
  </si>
  <si>
    <t xml:space="preserve">🧾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</si>
  <si>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</si>
  <si>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</si>
  <si>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</si>
  <si>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</si>
  <si>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</si>
  <si>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</si>
  <si>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</si>
  <si>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</si>
  <si>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</si>
  <si>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</si>
  <si>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</si>
  <si>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</si>
  <si>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event-manager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</si>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</sst>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2500000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27.75" hidden="false" customHeight="true" outlineLevel="0" collapsed="false">
      <c r="B13" s="18" t="s">
        <v>26</v>
      </c>
      <c r="C13" s="19" t="s">
        <v>31</v>
      </c>
      <c r="D13" s="20"/>
      <c r="E13" s="20"/>
      <c r="F13" s="21" t="str">
        <f aca="false">IF(E13="","",E13-D13)</f>
        <v/>
      </c>
    </row>
    <row r="14" customFormat="false" ht="30" hidden="false" customHeight="true" outlineLevel="0" collapsed="false">
      <c r="B14" s="22"/>
      <c r="C14" s="23" t="s">
        <v>32</v>
      </c>
      <c r="D14" s="24" t="n">
        <f aca="false">SUM(D10:D13)</f>
        <v>2500000</v>
      </c>
      <c r="E14" s="24" t="str">
        <f aca="false">IF(COUNT(E10:E13)=0,"",SUM(E10:E13))</f>
        <v/>
      </c>
      <c r="F14" s="24" t="str">
        <f aca="false">IF(COUNT(E10:E13)=0,"",E14-D14)</f>
        <v/>
      </c>
    </row>
    <row r="16" customFormat="false" ht="31.5" hidden="false" customHeight="true" outlineLevel="0" collapsed="false">
      <c r="B16" s="15" t="s">
        <v>33</v>
      </c>
      <c r="C16" s="16" t="s">
        <v>34</v>
      </c>
      <c r="D16" s="17"/>
      <c r="E16" s="17"/>
      <c r="F16" s="17"/>
    </row>
    <row r="17" customFormat="false" ht="27.75" hidden="false" customHeight="true" outlineLevel="0" collapsed="false">
      <c r="B17" s="18" t="s">
        <v>35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37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28</v>
      </c>
      <c r="C19" s="19" t="s">
        <v>39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40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42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44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35</v>
      </c>
      <c r="C23" s="19" t="s">
        <v>46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47</v>
      </c>
      <c r="C24" s="19" t="s">
        <v>48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35</v>
      </c>
      <c r="C25" s="19" t="s">
        <v>49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28</v>
      </c>
      <c r="C26" s="19" t="s">
        <v>50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51</v>
      </c>
      <c r="C27" s="19" t="s">
        <v>52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53</v>
      </c>
      <c r="C28" s="19" t="s">
        <v>54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55</v>
      </c>
      <c r="C29" s="19" t="s">
        <v>56</v>
      </c>
      <c r="D29" s="20"/>
      <c r="E29" s="20"/>
      <c r="F29" s="21" t="str">
        <f aca="false">IF(E29="","",D29-E29)</f>
        <v/>
      </c>
    </row>
    <row r="30" customFormat="false" ht="27.75" hidden="false" customHeight="true" outlineLevel="0" collapsed="false">
      <c r="B30" s="18" t="s">
        <v>57</v>
      </c>
      <c r="C30" s="19" t="s">
        <v>58</v>
      </c>
      <c r="D30" s="20"/>
      <c r="E30" s="20"/>
      <c r="F30" s="21" t="str">
        <f aca="false">IF(E30="","",D30-E30)</f>
        <v/>
      </c>
    </row>
    <row r="31" customFormat="false" ht="30" hidden="false" customHeight="true" outlineLevel="0" collapsed="false">
      <c r="B31" s="22"/>
      <c r="C31" s="23" t="s">
        <v>59</v>
      </c>
      <c r="D31" s="24" t="n">
        <f aca="false">SUM(D17:D30)</f>
        <v>0</v>
      </c>
      <c r="E31" s="24" t="str">
        <f aca="false">IF(COUNT(E17:E30)=0,"",SUM(E17:E30))</f>
        <v/>
      </c>
      <c r="F31" s="24" t="str">
        <f aca="false">IF(COUNT(E17:E30)=0,"",D31-E31)</f>
        <v/>
      </c>
    </row>
    <row r="33" customFormat="false" ht="39.75" hidden="false" customHeight="true" outlineLevel="0" collapsed="false">
      <c r="B33" s="25" t="s">
        <v>60</v>
      </c>
      <c r="C33" s="26" t="s">
        <v>61</v>
      </c>
      <c r="D33" s="27" t="n">
        <f aca="false">D14-D31</f>
        <v>2500000</v>
      </c>
      <c r="E33" s="27" t="str">
        <f aca="false">IF((COUNT(E10:E13)+COUNT(E17:E30))=0,"",N(E14)-N(E31))</f>
        <v/>
      </c>
      <c r="F33" s="28"/>
    </row>
    <row r="35" customFormat="false" ht="43.5" hidden="false" customHeight="true" outlineLevel="0" collapsed="false">
      <c r="C35" s="29" t="str">
        <f aca="false">IF((COUNT(E10:E13)+COUNT(E17:E30))=0,IF(D33&lt;0,"⚠️ Your plan spends more than it brings in","👍 Your plan leaves money for you"),IF(E33&gt;=0,"😊 Well done! You made money this month","😟 You spent more than you made this month"))</f>
        <v>👍 Your plan leaves money for you</v>
      </c>
      <c r="D35" s="29"/>
      <c r="E35" s="29"/>
      <c r="F35" s="29"/>
    </row>
  </sheetData>
  <mergeCells count="1">
    <mergeCell ref="C35:F35"/>
  </mergeCells>
  <conditionalFormatting sqref="C35">
    <cfRule type="expression" priority="2" aboveAverage="0" equalAverage="0" bottom="0" percent="0" rank="0" text="" dxfId="0">
      <formula>OR(AND((COUNT($E$10:$E$13)+COUNT($E$17:$E$30))=0,$D$33&lt;0),AND((COUNT($E$10:$E$13)+COUNT($E$17:$E$30))&gt;0,$E$33&lt;0))</formula>
    </cfRule>
    <cfRule type="expression" priority="3" aboveAverage="0" equalAverage="0" bottom="0" percent="0" rank="0" text="" dxfId="1">
      <formula>NOT(OR(AND((COUNT($E$10:$E$13)+COUNT($E$17:$E$30))=0,$D$33&lt;0),AND((COUNT($E$10:$E$13)+COUNT($E$17:$E$30))&gt;0,$E$33&lt;0)))</formula>
    </cfRule>
  </conditionalFormatting>
  <conditionalFormatting sqref="F10:F30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62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63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64</v>
      </c>
    </row>
    <row r="5" customFormat="false" ht="16.15" hidden="false" customHeight="false" outlineLevel="0" collapsed="false">
      <c r="B5" s="17"/>
      <c r="C5" s="33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Event planning fees</v>
      </c>
      <c r="D6" s="36" t="n">
        <f aca="false">'My Month'!$D10</f>
        <v>2500000</v>
      </c>
      <c r="E6" s="36" t="n">
        <f aca="false">IF('My Month'!$D$6="Yes",'My Month'!$D10,0)</f>
        <v>2500000</v>
      </c>
      <c r="F6" s="36" t="n">
        <f aca="false">IF('My Month'!$D$6="Yes",'My Month'!$D10,0)</f>
        <v>2500000</v>
      </c>
      <c r="G6" s="36" t="n">
        <f aca="false">IF('My Month'!$D$6="Yes",'My Month'!$D10,0)</f>
        <v>2500000</v>
      </c>
      <c r="H6" s="36" t="n">
        <f aca="false">IF('My Month'!$D$6="Yes",'My Month'!$D10,0)</f>
        <v>2500000</v>
      </c>
      <c r="I6" s="36" t="n">
        <f aca="false">IF('My Month'!$D$6="Yes",'My Month'!$D10,0)</f>
        <v>2500000</v>
      </c>
      <c r="J6" s="36" t="n">
        <f aca="false">IF('My Month'!$D$6="Yes",'My Month'!$D10,0)</f>
        <v>2500000</v>
      </c>
      <c r="K6" s="36" t="n">
        <f aca="false">IF('My Month'!$D$6="Yes",'My Month'!$D10,0)</f>
        <v>2500000</v>
      </c>
      <c r="L6" s="36" t="n">
        <f aca="false">IF('My Month'!$D$6="Yes",'My Month'!$D10,0)</f>
        <v>2500000</v>
      </c>
      <c r="M6" s="36" t="n">
        <f aca="false">IF('My Month'!$D$6="Yes",'My Month'!$D10,0)</f>
        <v>2500000</v>
      </c>
      <c r="N6" s="36" t="n">
        <f aca="false">IF('My Month'!$D$6="Yes",'My Month'!$D10,0)</f>
        <v>2500000</v>
      </c>
      <c r="O6" s="36" t="n">
        <f aca="false">IF('My Month'!$D$6="Yes",'My Month'!$D10,0)</f>
        <v>2500000</v>
      </c>
      <c r="P6" s="37" t="n">
        <f aca="false">SUM(D6:O6)</f>
        <v>30000000</v>
      </c>
    </row>
    <row r="7" customFormat="false" ht="16.15" hidden="false" customHeight="false" outlineLevel="0" collapsed="false">
      <c r="B7" s="34" t="str">
        <f aca="false">'My Month'!B11</f>
        <v>🏠</v>
      </c>
      <c r="C7" s="35" t="str">
        <f aca="false">'My Month'!C11</f>
        <v>Decor and rental income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Coordination fees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6.15" hidden="false" customHeight="false" outlineLevel="0" collapsed="false">
      <c r="B9" s="34" t="str">
        <f aca="false">'My Month'!B13</f>
        <v>💵</v>
      </c>
      <c r="C9" s="35" t="str">
        <f aca="false">'My Month'!C13</f>
        <v>Vendor commissions</v>
      </c>
      <c r="D9" s="36" t="n">
        <f aca="false">'My Month'!$D13</f>
        <v>0</v>
      </c>
      <c r="E9" s="36" t="n">
        <f aca="false">IF('My Month'!$D$6="Yes",'My Month'!$D13,0)</f>
        <v>0</v>
      </c>
      <c r="F9" s="36" t="n">
        <f aca="false">IF('My Month'!$D$6="Yes",'My Month'!$D13,0)</f>
        <v>0</v>
      </c>
      <c r="G9" s="36" t="n">
        <f aca="false">IF('My Month'!$D$6="Yes",'My Month'!$D13,0)</f>
        <v>0</v>
      </c>
      <c r="H9" s="36" t="n">
        <f aca="false">IF('My Month'!$D$6="Yes",'My Month'!$D13,0)</f>
        <v>0</v>
      </c>
      <c r="I9" s="36" t="n">
        <f aca="false">IF('My Month'!$D$6="Yes",'My Month'!$D13,0)</f>
        <v>0</v>
      </c>
      <c r="J9" s="36" t="n">
        <f aca="false">IF('My Month'!$D$6="Yes",'My Month'!$D13,0)</f>
        <v>0</v>
      </c>
      <c r="K9" s="36" t="n">
        <f aca="false">IF('My Month'!$D$6="Yes",'My Month'!$D13,0)</f>
        <v>0</v>
      </c>
      <c r="L9" s="36" t="n">
        <f aca="false">IF('My Month'!$D$6="Yes",'My Month'!$D13,0)</f>
        <v>0</v>
      </c>
      <c r="M9" s="36" t="n">
        <f aca="false">IF('My Month'!$D$6="Yes",'My Month'!$D13,0)</f>
        <v>0</v>
      </c>
      <c r="N9" s="36" t="n">
        <f aca="false">IF('My Month'!$D$6="Yes",'My Month'!$D13,0)</f>
        <v>0</v>
      </c>
      <c r="O9" s="36" t="n">
        <f aca="false">IF('My Month'!$D$6="Yes",'My Month'!$D13,0)</f>
        <v>0</v>
      </c>
      <c r="P9" s="37" t="n">
        <f aca="false">SUM(D9:O9)</f>
        <v>0</v>
      </c>
    </row>
    <row r="10" customFormat="false" ht="15" hidden="false" customHeight="false" outlineLevel="0" collapsed="false">
      <c r="B10" s="22"/>
      <c r="C10" s="38" t="s">
        <v>66</v>
      </c>
      <c r="D10" s="39" t="n">
        <f aca="false">SUM(D6:D9)</f>
        <v>2500000</v>
      </c>
      <c r="E10" s="39" t="n">
        <f aca="false">SUM(E6:E9)</f>
        <v>2500000</v>
      </c>
      <c r="F10" s="39" t="n">
        <f aca="false">SUM(F6:F9)</f>
        <v>2500000</v>
      </c>
      <c r="G10" s="39" t="n">
        <f aca="false">SUM(G6:G9)</f>
        <v>2500000</v>
      </c>
      <c r="H10" s="39" t="n">
        <f aca="false">SUM(H6:H9)</f>
        <v>2500000</v>
      </c>
      <c r="I10" s="39" t="n">
        <f aca="false">SUM(I6:I9)</f>
        <v>2500000</v>
      </c>
      <c r="J10" s="39" t="n">
        <f aca="false">SUM(J6:J9)</f>
        <v>2500000</v>
      </c>
      <c r="K10" s="39" t="n">
        <f aca="false">SUM(K6:K9)</f>
        <v>2500000</v>
      </c>
      <c r="L10" s="39" t="n">
        <f aca="false">SUM(L6:L9)</f>
        <v>2500000</v>
      </c>
      <c r="M10" s="39" t="n">
        <f aca="false">SUM(M6:M9)</f>
        <v>2500000</v>
      </c>
      <c r="N10" s="39" t="n">
        <f aca="false">SUM(N6:N9)</f>
        <v>2500000</v>
      </c>
      <c r="O10" s="39" t="n">
        <f aca="false">SUM(O6:O9)</f>
        <v>2500000</v>
      </c>
      <c r="P10" s="39" t="n">
        <f aca="false">SUM(P6:P9)</f>
        <v>30000000</v>
      </c>
    </row>
    <row r="11" customFormat="false" ht="16.15" hidden="false" customHeight="false" outlineLevel="0" collapsed="false">
      <c r="B11" s="17"/>
      <c r="C11" s="33" t="s">
        <v>67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Venue payments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💐</v>
      </c>
      <c r="C13" s="35" t="str">
        <f aca="false">'My Month'!C18</f>
        <v>Decor materials and flowers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🏠</v>
      </c>
      <c r="C14" s="35" t="str">
        <f aca="false">'My Month'!C19</f>
        <v>Equipment rental (chairs, canopies, lighting)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🍽️</v>
      </c>
      <c r="C15" s="35" t="str">
        <f aca="false">'My Month'!C20</f>
        <v>Catering vendors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🎵</v>
      </c>
      <c r="C16" s="35" t="str">
        <f aca="false">'My Month'!C21</f>
        <v>Sound, DJ and MC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📷</v>
      </c>
      <c r="C17" s="35" t="str">
        <f aca="false">'My Month'!C22</f>
        <v>Photography and video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👥</v>
      </c>
      <c r="C18" s="35" t="str">
        <f aca="false">'My Month'!C23</f>
        <v>Ushers and casual staff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🚚</v>
      </c>
      <c r="C19" s="35" t="str">
        <f aca="false">'My Month'!C24</f>
        <v>Event logistics and transport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👥</v>
      </c>
      <c r="C20" s="35" t="str">
        <f aca="false">'My Month'!C25</f>
        <v>Staff salaries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🏠</v>
      </c>
      <c r="C21" s="35" t="str">
        <f aca="false">'My Month'!C26</f>
        <v>Office and storage rent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📣</v>
      </c>
      <c r="C22" s="35" t="str">
        <f aca="false">'My Month'!C27</f>
        <v>Marketing and social media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💻</v>
      </c>
      <c r="C23" s="35" t="str">
        <f aca="false">'My Month'!C28</f>
        <v>Website and software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📱</v>
      </c>
      <c r="C24" s="35" t="str">
        <f aca="false">'My Month'!C29</f>
        <v>Phone and internet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6.15" hidden="false" customHeight="false" outlineLevel="0" collapsed="false">
      <c r="B25" s="34" t="str">
        <f aca="false">'My Month'!B30</f>
        <v>🧾</v>
      </c>
      <c r="C25" s="35" t="str">
        <f aca="false">'My Month'!C30</f>
        <v>Other costs</v>
      </c>
      <c r="D25" s="36" t="n">
        <f aca="false">'My Month'!$D30</f>
        <v>0</v>
      </c>
      <c r="E25" s="36" t="n">
        <f aca="false">IF('My Month'!$D$6="Yes",'My Month'!$D30,0)</f>
        <v>0</v>
      </c>
      <c r="F25" s="36" t="n">
        <f aca="false">IF('My Month'!$D$6="Yes",'My Month'!$D30,0)</f>
        <v>0</v>
      </c>
      <c r="G25" s="36" t="n">
        <f aca="false">IF('My Month'!$D$6="Yes",'My Month'!$D30,0)</f>
        <v>0</v>
      </c>
      <c r="H25" s="36" t="n">
        <f aca="false">IF('My Month'!$D$6="Yes",'My Month'!$D30,0)</f>
        <v>0</v>
      </c>
      <c r="I25" s="36" t="n">
        <f aca="false">IF('My Month'!$D$6="Yes",'My Month'!$D30,0)</f>
        <v>0</v>
      </c>
      <c r="J25" s="36" t="n">
        <f aca="false">IF('My Month'!$D$6="Yes",'My Month'!$D30,0)</f>
        <v>0</v>
      </c>
      <c r="K25" s="36" t="n">
        <f aca="false">IF('My Month'!$D$6="Yes",'My Month'!$D30,0)</f>
        <v>0</v>
      </c>
      <c r="L25" s="36" t="n">
        <f aca="false">IF('My Month'!$D$6="Yes",'My Month'!$D30,0)</f>
        <v>0</v>
      </c>
      <c r="M25" s="36" t="n">
        <f aca="false">IF('My Month'!$D$6="Yes",'My Month'!$D30,0)</f>
        <v>0</v>
      </c>
      <c r="N25" s="36" t="n">
        <f aca="false">IF('My Month'!$D$6="Yes",'My Month'!$D30,0)</f>
        <v>0</v>
      </c>
      <c r="O25" s="36" t="n">
        <f aca="false">IF('My Month'!$D$6="Yes",'My Month'!$D30,0)</f>
        <v>0</v>
      </c>
      <c r="P25" s="37" t="n">
        <f aca="false">SUM(D25:O25)</f>
        <v>0</v>
      </c>
    </row>
    <row r="26" customFormat="false" ht="15" hidden="false" customHeight="false" outlineLevel="0" collapsed="false">
      <c r="B26" s="22"/>
      <c r="C26" s="38" t="s">
        <v>66</v>
      </c>
      <c r="D26" s="39" t="n">
        <f aca="false">SUM(D12:D25)</f>
        <v>0</v>
      </c>
      <c r="E26" s="39" t="n">
        <f aca="false">SUM(E12:E25)</f>
        <v>0</v>
      </c>
      <c r="F26" s="39" t="n">
        <f aca="false">SUM(F12:F25)</f>
        <v>0</v>
      </c>
      <c r="G26" s="39" t="n">
        <f aca="false">SUM(G12:G25)</f>
        <v>0</v>
      </c>
      <c r="H26" s="39" t="n">
        <f aca="false">SUM(H12:H25)</f>
        <v>0</v>
      </c>
      <c r="I26" s="39" t="n">
        <f aca="false">SUM(I12:I25)</f>
        <v>0</v>
      </c>
      <c r="J26" s="39" t="n">
        <f aca="false">SUM(J12:J25)</f>
        <v>0</v>
      </c>
      <c r="K26" s="39" t="n">
        <f aca="false">SUM(K12:K25)</f>
        <v>0</v>
      </c>
      <c r="L26" s="39" t="n">
        <f aca="false">SUM(L12:L25)</f>
        <v>0</v>
      </c>
      <c r="M26" s="39" t="n">
        <f aca="false">SUM(M12:M25)</f>
        <v>0</v>
      </c>
      <c r="N26" s="39" t="n">
        <f aca="false">SUM(N12:N25)</f>
        <v>0</v>
      </c>
      <c r="O26" s="39" t="n">
        <f aca="false">SUM(O12:O25)</f>
        <v>0</v>
      </c>
      <c r="P26" s="39" t="n">
        <f aca="false">SUM(P12:P25)</f>
        <v>0</v>
      </c>
    </row>
    <row r="27" customFormat="false" ht="30" hidden="false" customHeight="true" outlineLevel="0" collapsed="false">
      <c r="B27" s="18" t="s">
        <v>60</v>
      </c>
      <c r="C27" s="9" t="s">
        <v>61</v>
      </c>
      <c r="D27" s="40" t="n">
        <f aca="false">D10-D26</f>
        <v>2500000</v>
      </c>
      <c r="E27" s="40" t="n">
        <f aca="false">E10-E26</f>
        <v>2500000</v>
      </c>
      <c r="F27" s="40" t="n">
        <f aca="false">F10-F26</f>
        <v>2500000</v>
      </c>
      <c r="G27" s="40" t="n">
        <f aca="false">G10-G26</f>
        <v>2500000</v>
      </c>
      <c r="H27" s="40" t="n">
        <f aca="false">H10-H26</f>
        <v>2500000</v>
      </c>
      <c r="I27" s="40" t="n">
        <f aca="false">I10-I26</f>
        <v>2500000</v>
      </c>
      <c r="J27" s="40" t="n">
        <f aca="false">J10-J26</f>
        <v>2500000</v>
      </c>
      <c r="K27" s="40" t="n">
        <f aca="false">K10-K26</f>
        <v>2500000</v>
      </c>
      <c r="L27" s="40" t="n">
        <f aca="false">L10-L26</f>
        <v>2500000</v>
      </c>
      <c r="M27" s="40" t="n">
        <f aca="false">M10-M26</f>
        <v>2500000</v>
      </c>
      <c r="N27" s="40" t="n">
        <f aca="false">N10-N26</f>
        <v>2500000</v>
      </c>
      <c r="O27" s="40" t="n">
        <f aca="false">O10-O26</f>
        <v>2500000</v>
      </c>
      <c r="P27" s="40" t="n">
        <f aca="false">P10-P26</f>
        <v>30000000</v>
      </c>
    </row>
    <row r="30" customFormat="false" ht="27.75" hidden="false" customHeight="true" outlineLevel="0" collapsed="false">
      <c r="B30" s="30"/>
      <c r="C30" s="30" t="s">
        <v>68</v>
      </c>
      <c r="D30" s="31" t="n">
        <f aca="false">EDATE('My Month'!$D$5,0)</f>
        <v>46388</v>
      </c>
      <c r="E30" s="31" t="n">
        <f aca="false">EDATE('My Month'!$D$5,1)</f>
        <v>46419</v>
      </c>
      <c r="F30" s="31" t="n">
        <f aca="false">EDATE('My Month'!$D$5,2)</f>
        <v>46447</v>
      </c>
      <c r="G30" s="31" t="n">
        <f aca="false">EDATE('My Month'!$D$5,3)</f>
        <v>46478</v>
      </c>
      <c r="H30" s="31" t="n">
        <f aca="false">EDATE('My Month'!$D$5,4)</f>
        <v>46508</v>
      </c>
      <c r="I30" s="31" t="n">
        <f aca="false">EDATE('My Month'!$D$5,5)</f>
        <v>46539</v>
      </c>
      <c r="J30" s="31" t="n">
        <f aca="false">EDATE('My Month'!$D$5,6)</f>
        <v>46569</v>
      </c>
      <c r="K30" s="31" t="n">
        <f aca="false">EDATE('My Month'!$D$5,7)</f>
        <v>46600</v>
      </c>
      <c r="L30" s="31" t="n">
        <f aca="false">EDATE('My Month'!$D$5,8)</f>
        <v>46631</v>
      </c>
      <c r="M30" s="31" t="n">
        <f aca="false">EDATE('My Month'!$D$5,9)</f>
        <v>46661</v>
      </c>
      <c r="N30" s="31" t="n">
        <f aca="false">EDATE('My Month'!$D$5,10)</f>
        <v>46692</v>
      </c>
      <c r="O30" s="31" t="n">
        <f aca="false">EDATE('My Month'!$D$5,11)</f>
        <v>46722</v>
      </c>
      <c r="P30" s="32" t="s">
        <v>64</v>
      </c>
    </row>
    <row r="31" customFormat="false" ht="16.15" hidden="false" customHeight="false" outlineLevel="0" collapsed="false">
      <c r="B31" s="17"/>
      <c r="C31" s="33" t="s">
        <v>65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customFormat="false" ht="16.15" hidden="false" customHeight="false" outlineLevel="0" collapsed="false">
      <c r="B32" s="34" t="str">
        <f aca="false">'My Month'!B10</f>
        <v>💵</v>
      </c>
      <c r="C32" s="35" t="str">
        <f aca="false">'My Month'!C10</f>
        <v>Event planning fees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Month'!B11</f>
        <v>🏠</v>
      </c>
      <c r="C33" s="35" t="str">
        <f aca="false">'My Month'!C11</f>
        <v>Decor and rental income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6.15" hidden="false" customHeight="false" outlineLevel="0" collapsed="false">
      <c r="B34" s="34" t="str">
        <f aca="false">'My Month'!B12</f>
        <v>💵</v>
      </c>
      <c r="C34" s="35" t="str">
        <f aca="false">'My Month'!C12</f>
        <v>Coordination fees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7" t="n">
        <f aca="false">SUM(D34:O34)</f>
        <v>0</v>
      </c>
    </row>
    <row r="35" customFormat="false" ht="16.15" hidden="false" customHeight="false" outlineLevel="0" collapsed="false">
      <c r="B35" s="34" t="str">
        <f aca="false">'My Month'!B13</f>
        <v>💵</v>
      </c>
      <c r="C35" s="35" t="str">
        <f aca="false">'My Month'!C13</f>
        <v>Vendor commissions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5" hidden="false" customHeight="false" outlineLevel="0" collapsed="false">
      <c r="B36" s="22"/>
      <c r="C36" s="38" t="s">
        <v>66</v>
      </c>
      <c r="D36" s="39" t="n">
        <f aca="false">SUM(D32:D35)</f>
        <v>0</v>
      </c>
      <c r="E36" s="39" t="n">
        <f aca="false">SUM(E32:E35)</f>
        <v>0</v>
      </c>
      <c r="F36" s="39" t="n">
        <f aca="false">SUM(F32:F35)</f>
        <v>0</v>
      </c>
      <c r="G36" s="39" t="n">
        <f aca="false">SUM(G32:G35)</f>
        <v>0</v>
      </c>
      <c r="H36" s="39" t="n">
        <f aca="false">SUM(H32:H35)</f>
        <v>0</v>
      </c>
      <c r="I36" s="39" t="n">
        <f aca="false">SUM(I32:I35)</f>
        <v>0</v>
      </c>
      <c r="J36" s="39" t="n">
        <f aca="false">SUM(J32:J35)</f>
        <v>0</v>
      </c>
      <c r="K36" s="39" t="n">
        <f aca="false">SUM(K32:K35)</f>
        <v>0</v>
      </c>
      <c r="L36" s="39" t="n">
        <f aca="false">SUM(L32:L35)</f>
        <v>0</v>
      </c>
      <c r="M36" s="39" t="n">
        <f aca="false">SUM(M32:M35)</f>
        <v>0</v>
      </c>
      <c r="N36" s="39" t="n">
        <f aca="false">SUM(N32:N35)</f>
        <v>0</v>
      </c>
      <c r="O36" s="39" t="n">
        <f aca="false">SUM(O32:O35)</f>
        <v>0</v>
      </c>
      <c r="P36" s="39" t="n">
        <f aca="false">SUM(P32:P35)</f>
        <v>0</v>
      </c>
    </row>
    <row r="37" customFormat="false" ht="16.15" hidden="false" customHeight="false" outlineLevel="0" collapsed="false">
      <c r="B37" s="17"/>
      <c r="C37" s="33" t="s">
        <v>67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customFormat="false" ht="16.15" hidden="false" customHeight="false" outlineLevel="0" collapsed="false">
      <c r="B38" s="34" t="str">
        <f aca="false">'My Month'!B17</f>
        <v>👥</v>
      </c>
      <c r="C38" s="35" t="str">
        <f aca="false">'My Month'!C17</f>
        <v>Venue payments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Month'!B18</f>
        <v>💐</v>
      </c>
      <c r="C39" s="35" t="str">
        <f aca="false">'My Month'!C18</f>
        <v>Decor materials and flowers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Month'!B19</f>
        <v>🏠</v>
      </c>
      <c r="C40" s="35" t="str">
        <f aca="false">'My Month'!C19</f>
        <v>Equipment rental (chairs, canopies, lighting)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Month'!B20</f>
        <v>🍽️</v>
      </c>
      <c r="C41" s="35" t="str">
        <f aca="false">'My Month'!C20</f>
        <v>Catering vendors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Month'!B21</f>
        <v>🎵</v>
      </c>
      <c r="C42" s="35" t="str">
        <f aca="false">'My Month'!C21</f>
        <v>Sound, DJ and MC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Month'!B22</f>
        <v>📷</v>
      </c>
      <c r="C43" s="35" t="str">
        <f aca="false">'My Month'!C22</f>
        <v>Photography and video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Month'!B23</f>
        <v>👥</v>
      </c>
      <c r="C44" s="35" t="str">
        <f aca="false">'My Month'!C23</f>
        <v>Ushers and casual staff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Month'!B24</f>
        <v>🚚</v>
      </c>
      <c r="C45" s="35" t="str">
        <f aca="false">'My Month'!C24</f>
        <v>Event logistics and transport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Month'!B25</f>
        <v>👥</v>
      </c>
      <c r="C46" s="35" t="str">
        <f aca="false">'My Month'!C25</f>
        <v>Staff salaries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Month'!B26</f>
        <v>🏠</v>
      </c>
      <c r="C47" s="35" t="str">
        <f aca="false">'My Month'!C26</f>
        <v>Office and storage rent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Month'!B27</f>
        <v>📣</v>
      </c>
      <c r="C48" s="35" t="str">
        <f aca="false">'My Month'!C27</f>
        <v>Marketing and social media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Month'!B28</f>
        <v>💻</v>
      </c>
      <c r="C49" s="35" t="str">
        <f aca="false">'My Month'!C28</f>
        <v>Website and software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6.15" hidden="false" customHeight="false" outlineLevel="0" collapsed="false">
      <c r="B50" s="34" t="str">
        <f aca="false">'My Month'!B29</f>
        <v>📱</v>
      </c>
      <c r="C50" s="35" t="str">
        <f aca="false">'My Month'!C29</f>
        <v>Phone and internet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7" t="n">
        <f aca="false">SUM(D50:O50)</f>
        <v>0</v>
      </c>
    </row>
    <row r="51" customFormat="false" ht="16.15" hidden="false" customHeight="false" outlineLevel="0" collapsed="false">
      <c r="B51" s="34" t="str">
        <f aca="false">'My Month'!B30</f>
        <v>🧾</v>
      </c>
      <c r="C51" s="35" t="str">
        <f aca="false">'My Month'!C30</f>
        <v>Other costs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7" t="n">
        <f aca="false">SUM(D51:O51)</f>
        <v>0</v>
      </c>
    </row>
    <row r="52" customFormat="false" ht="15" hidden="false" customHeight="false" outlineLevel="0" collapsed="false">
      <c r="B52" s="22"/>
      <c r="C52" s="38" t="s">
        <v>66</v>
      </c>
      <c r="D52" s="39" t="n">
        <f aca="false">SUM(D38:D51)</f>
        <v>0</v>
      </c>
      <c r="E52" s="39" t="n">
        <f aca="false">SUM(E38:E51)</f>
        <v>0</v>
      </c>
      <c r="F52" s="39" t="n">
        <f aca="false">SUM(F38:F51)</f>
        <v>0</v>
      </c>
      <c r="G52" s="39" t="n">
        <f aca="false">SUM(G38:G51)</f>
        <v>0</v>
      </c>
      <c r="H52" s="39" t="n">
        <f aca="false">SUM(H38:H51)</f>
        <v>0</v>
      </c>
      <c r="I52" s="39" t="n">
        <f aca="false">SUM(I38:I51)</f>
        <v>0</v>
      </c>
      <c r="J52" s="39" t="n">
        <f aca="false">SUM(J38:J51)</f>
        <v>0</v>
      </c>
      <c r="K52" s="39" t="n">
        <f aca="false">SUM(K38:K51)</f>
        <v>0</v>
      </c>
      <c r="L52" s="39" t="n">
        <f aca="false">SUM(L38:L51)</f>
        <v>0</v>
      </c>
      <c r="M52" s="39" t="n">
        <f aca="false">SUM(M38:M51)</f>
        <v>0</v>
      </c>
      <c r="N52" s="39" t="n">
        <f aca="false">SUM(N38:N51)</f>
        <v>0</v>
      </c>
      <c r="O52" s="39" t="n">
        <f aca="false">SUM(O38:O51)</f>
        <v>0</v>
      </c>
      <c r="P52" s="39" t="n">
        <f aca="false">SUM(P38:P51)</f>
        <v>0</v>
      </c>
    </row>
    <row r="53" customFormat="false" ht="30" hidden="false" customHeight="true" outlineLevel="0" collapsed="false">
      <c r="B53" s="18" t="s">
        <v>60</v>
      </c>
      <c r="C53" s="9" t="s">
        <v>61</v>
      </c>
      <c r="D53" s="40" t="n">
        <f aca="false">D36-D52</f>
        <v>0</v>
      </c>
      <c r="E53" s="40" t="n">
        <f aca="false">E36-E52</f>
        <v>0</v>
      </c>
      <c r="F53" s="40" t="n">
        <f aca="false">F36-F52</f>
        <v>0</v>
      </c>
      <c r="G53" s="40" t="n">
        <f aca="false">G36-G52</f>
        <v>0</v>
      </c>
      <c r="H53" s="40" t="n">
        <f aca="false">H36-H52</f>
        <v>0</v>
      </c>
      <c r="I53" s="40" t="n">
        <f aca="false">I36-I52</f>
        <v>0</v>
      </c>
      <c r="J53" s="40" t="n">
        <f aca="false">J36-J52</f>
        <v>0</v>
      </c>
      <c r="K53" s="40" t="n">
        <f aca="false">K36-K52</f>
        <v>0</v>
      </c>
      <c r="L53" s="40" t="n">
        <f aca="false">L36-L52</f>
        <v>0</v>
      </c>
      <c r="M53" s="40" t="n">
        <f aca="false">M36-M52</f>
        <v>0</v>
      </c>
      <c r="N53" s="40" t="n">
        <f aca="false">N36-N52</f>
        <v>0</v>
      </c>
      <c r="O53" s="40" t="n">
        <f aca="false">O36-O52</f>
        <v>0</v>
      </c>
      <c r="P53" s="40" t="n">
        <f aca="false">P36-P52</f>
        <v>0</v>
      </c>
    </row>
  </sheetData>
  <conditionalFormatting sqref="D27:P27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3:P53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69</v>
      </c>
      <c r="B1" s="0" t="s">
        <v>70</v>
      </c>
    </row>
    <row r="2" customFormat="false" ht="15" hidden="false" customHeight="false" outlineLevel="0" collapsed="false">
      <c r="A2" s="0" t="s">
        <v>71</v>
      </c>
      <c r="B2" s="0" t="s">
        <v>1</v>
      </c>
    </row>
    <row r="3" customFormat="false" ht="15" hidden="false" customHeight="false" outlineLevel="0" collapsed="false">
      <c r="A3" s="0" t="s">
        <v>72</v>
      </c>
      <c r="B3" s="0" t="s">
        <v>73</v>
      </c>
    </row>
    <row r="4" customFormat="false" ht="15" hidden="false" customHeight="false" outlineLevel="0" collapsed="false">
      <c r="A4" s="0" t="s">
        <v>74</v>
      </c>
      <c r="B4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