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<sst xmlns="http://schemas.openxmlformats.org/spreadsheetml/2006/main" count="85" uniqueCount="65">
  <si>
    <t xml:space="preserve">📒 Fast budget</t>
  </si>
  <si>
    <t xml:space="preserve">Large Company (Departmental)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</si>
  <si>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</si>
  <si>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</si>
  <si>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</si>
  <si>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</si>
  <si>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</si>
  <si>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</si>
  <si>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</si>
  <si>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</si>
  <si>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</si>
  <si>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</si>
  <si>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</si>
  <si>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</si>
  <si>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</si>
  <si>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</si>
  <si>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</si>
  <si>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</si>
  <si>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</si>
  <si>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</si>
  <si>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</si>
  <si>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</si>
  <si>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</si>
  <si>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</si>
  <si>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</si>
  <si>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</si>
  <si>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🏛️</t>
  </si>
  <si>
    <t xml:space="preserve">Product revenue</t>
  </si>
  <si>
    <t xml:space="preserve">Service revenue</t>
  </si>
  <si>
    <t xml:space="preserve">💵</t>
  </si>
  <si>
    <t xml:space="preserve">Other income</t>
  </si>
  <si>
    <t xml:space="preserve">Total money in</t>
  </si>
  <si>
    <t xml:space="preserve">🛒</t>
  </si>
  <si>
    <t xml:space="preserve">MONEY GOING OUT</t>
  </si>
  <si>
    <t xml:space="preserve">🧾</t>
  </si>
  <si>
    <t xml:space="preserve">Materials and inputs</t>
  </si>
  <si>
    <t xml:space="preserve">👥</t>
  </si>
  <si>
    <t xml:space="preserve">Production labour</t>
  </si>
  <si>
    <t xml:space="preserve">🚚</t>
  </si>
  <si>
    <t xml:space="preserve">Logistics and distribution</t>
  </si>
  <si>
    <t xml:space="preserve">Operations</t>
  </si>
  <si>
    <t xml:space="preserve">📣</t>
  </si>
  <si>
    <t xml:space="preserve">Sales and marketing</t>
  </si>
  <si>
    <t xml:space="preserve">Technology</t>
  </si>
  <si>
    <t xml:space="preserve">Finance and admin</t>
  </si>
  <si>
    <t xml:space="preserve">People (hr)</t>
  </si>
  <si>
    <t xml:space="preserve">Compliance and tax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</si>
  <si>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</si>
  <si>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</si>
  <si>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</si>
  <si>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</si>
  <si>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</si>
  <si>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</si>
  <si>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</si>
  <si>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</si>
  <si>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</si>
  <si>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</si>
  <si>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</si>
  <si>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</si>
  <si>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corporate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</si>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</sst>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45000000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29</v>
      </c>
      <c r="C12" s="19" t="s">
        <v>30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31</v>
      </c>
      <c r="D13" s="24" t="n">
        <f aca="false">SUM(D10:D12)</f>
        <v>45000000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32</v>
      </c>
      <c r="C15" s="16" t="s">
        <v>33</v>
      </c>
      <c r="D15" s="17"/>
      <c r="E15" s="17"/>
      <c r="F15" s="17"/>
    </row>
    <row r="16" customFormat="false" ht="27.75" hidden="false" customHeight="true" outlineLevel="0" collapsed="false">
      <c r="B16" s="18" t="s">
        <v>34</v>
      </c>
      <c r="C16" s="19" t="s">
        <v>35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36</v>
      </c>
      <c r="C17" s="19" t="s">
        <v>37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38</v>
      </c>
      <c r="C18" s="19" t="s">
        <v>39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34</v>
      </c>
      <c r="C19" s="19" t="s">
        <v>40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41</v>
      </c>
      <c r="C20" s="19" t="s">
        <v>42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34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34</v>
      </c>
      <c r="C22" s="19" t="s">
        <v>44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34</v>
      </c>
      <c r="C23" s="19" t="s">
        <v>45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34</v>
      </c>
      <c r="C24" s="19" t="s">
        <v>46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34</v>
      </c>
      <c r="C25" s="19" t="s">
        <v>47</v>
      </c>
      <c r="D25" s="20"/>
      <c r="E25" s="20"/>
      <c r="F25" s="21" t="str">
        <f aca="false">IF(E25="","",D25-E25)</f>
        <v/>
      </c>
    </row>
    <row r="26" customFormat="false" ht="30" hidden="false" customHeight="true" outlineLevel="0" collapsed="false">
      <c r="B26" s="22"/>
      <c r="C26" s="23" t="s">
        <v>48</v>
      </c>
      <c r="D26" s="24" t="n">
        <f aca="false">SUM(D16:D25)</f>
        <v>0</v>
      </c>
      <c r="E26" s="24" t="str">
        <f aca="false">IF(COUNT(E16:E25)=0,"",SUM(E16:E25))</f>
        <v/>
      </c>
      <c r="F26" s="24" t="str">
        <f aca="false">IF(COUNT(E16:E25)=0,"",D26-E26)</f>
        <v/>
      </c>
    </row>
    <row r="28" customFormat="false" ht="39.75" hidden="false" customHeight="true" outlineLevel="0" collapsed="false">
      <c r="B28" s="25" t="s">
        <v>49</v>
      </c>
      <c r="C28" s="26" t="s">
        <v>50</v>
      </c>
      <c r="D28" s="27" t="n">
        <f aca="false">D13-D26</f>
        <v>45000000</v>
      </c>
      <c r="E28" s="27" t="str">
        <f aca="false">IF((COUNT(E10:E12)+COUNT(E16:E25))=0,"",N(E13)-N(E26))</f>
        <v/>
      </c>
      <c r="F28" s="28"/>
    </row>
    <row r="30" customFormat="false" ht="43.5" hidden="false" customHeight="true" outlineLevel="0" collapsed="false">
      <c r="C30" s="29" t="str">
        <f aca="false">IF((COUNT(E10:E12)+COUNT(E16:E25))=0,IF(D28&lt;0,"⚠️ Your plan spends more than it brings in","👍 Your plan leaves money for you"),IF(E28&gt;=0,"😊 Well done! You made money this month","😟 You spent more than you made this month"))</f>
        <v>👍 Your plan leaves money for you</v>
      </c>
      <c r="D30" s="29"/>
      <c r="E30" s="29"/>
      <c r="F30" s="29"/>
    </row>
  </sheetData>
  <mergeCells count="1">
    <mergeCell ref="C30:F30"/>
  </mergeCells>
  <conditionalFormatting sqref="C30">
    <cfRule type="expression" priority="2" aboveAverage="0" equalAverage="0" bottom="0" percent="0" rank="0" text="" dxfId="0">
      <formula>OR(AND((COUNT($E$10:$E$12)+COUNT($E$16:$E$25))=0,$D$28&lt;0),AND((COUNT($E$10:$E$12)+COUNT($E$16:$E$25))&gt;0,$E$28&lt;0))</formula>
    </cfRule>
    <cfRule type="expression" priority="3" aboveAverage="0" equalAverage="0" bottom="0" percent="0" rank="0" text="" dxfId="1">
      <formula>NOT(OR(AND((COUNT($E$10:$E$12)+COUNT($E$16:$E$25))=0,$D$28&lt;0),AND((COUNT($E$10:$E$12)+COUNT($E$16:$E$25))&gt;0,$E$28&lt;0)))</formula>
    </cfRule>
  </conditionalFormatting>
  <conditionalFormatting sqref="F10:F25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51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52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53</v>
      </c>
    </row>
    <row r="5" customFormat="false" ht="16.15" hidden="false" customHeight="false" outlineLevel="0" collapsed="false">
      <c r="B5" s="17"/>
      <c r="C5" s="33" t="s">
        <v>54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🏛️</v>
      </c>
      <c r="C6" s="35" t="str">
        <f aca="false">'My Month'!C10</f>
        <v>Product revenue</v>
      </c>
      <c r="D6" s="36" t="n">
        <f aca="false">'My Month'!$D10</f>
        <v>45000000</v>
      </c>
      <c r="E6" s="36" t="n">
        <f aca="false">IF('My Month'!$D$6="Yes",'My Month'!$D10,0)</f>
        <v>45000000</v>
      </c>
      <c r="F6" s="36" t="n">
        <f aca="false">IF('My Month'!$D$6="Yes",'My Month'!$D10,0)</f>
        <v>45000000</v>
      </c>
      <c r="G6" s="36" t="n">
        <f aca="false">IF('My Month'!$D$6="Yes",'My Month'!$D10,0)</f>
        <v>45000000</v>
      </c>
      <c r="H6" s="36" t="n">
        <f aca="false">IF('My Month'!$D$6="Yes",'My Month'!$D10,0)</f>
        <v>45000000</v>
      </c>
      <c r="I6" s="36" t="n">
        <f aca="false">IF('My Month'!$D$6="Yes",'My Month'!$D10,0)</f>
        <v>45000000</v>
      </c>
      <c r="J6" s="36" t="n">
        <f aca="false">IF('My Month'!$D$6="Yes",'My Month'!$D10,0)</f>
        <v>45000000</v>
      </c>
      <c r="K6" s="36" t="n">
        <f aca="false">IF('My Month'!$D$6="Yes",'My Month'!$D10,0)</f>
        <v>45000000</v>
      </c>
      <c r="L6" s="36" t="n">
        <f aca="false">IF('My Month'!$D$6="Yes",'My Month'!$D10,0)</f>
        <v>45000000</v>
      </c>
      <c r="M6" s="36" t="n">
        <f aca="false">IF('My Month'!$D$6="Yes",'My Month'!$D10,0)</f>
        <v>45000000</v>
      </c>
      <c r="N6" s="36" t="n">
        <f aca="false">IF('My Month'!$D$6="Yes",'My Month'!$D10,0)</f>
        <v>45000000</v>
      </c>
      <c r="O6" s="36" t="n">
        <f aca="false">IF('My Month'!$D$6="Yes",'My Month'!$D10,0)</f>
        <v>45000000</v>
      </c>
      <c r="P6" s="37" t="n">
        <f aca="false">SUM(D6:O6)</f>
        <v>540000000</v>
      </c>
    </row>
    <row r="7" customFormat="false" ht="16.15" hidden="false" customHeight="false" outlineLevel="0" collapsed="false">
      <c r="B7" s="34" t="str">
        <f aca="false">'My Month'!B11</f>
        <v>🏛️</v>
      </c>
      <c r="C7" s="35" t="str">
        <f aca="false">'My Month'!C11</f>
        <v>Service revenue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Other income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55</v>
      </c>
      <c r="D9" s="39" t="n">
        <f aca="false">SUM(D6:D8)</f>
        <v>45000000</v>
      </c>
      <c r="E9" s="39" t="n">
        <f aca="false">SUM(E6:E8)</f>
        <v>45000000</v>
      </c>
      <c r="F9" s="39" t="n">
        <f aca="false">SUM(F6:F8)</f>
        <v>45000000</v>
      </c>
      <c r="G9" s="39" t="n">
        <f aca="false">SUM(G6:G8)</f>
        <v>45000000</v>
      </c>
      <c r="H9" s="39" t="n">
        <f aca="false">SUM(H6:H8)</f>
        <v>45000000</v>
      </c>
      <c r="I9" s="39" t="n">
        <f aca="false">SUM(I6:I8)</f>
        <v>45000000</v>
      </c>
      <c r="J9" s="39" t="n">
        <f aca="false">SUM(J6:J8)</f>
        <v>45000000</v>
      </c>
      <c r="K9" s="39" t="n">
        <f aca="false">SUM(K6:K8)</f>
        <v>45000000</v>
      </c>
      <c r="L9" s="39" t="n">
        <f aca="false">SUM(L6:L8)</f>
        <v>45000000</v>
      </c>
      <c r="M9" s="39" t="n">
        <f aca="false">SUM(M6:M8)</f>
        <v>45000000</v>
      </c>
      <c r="N9" s="39" t="n">
        <f aca="false">SUM(N6:N8)</f>
        <v>45000000</v>
      </c>
      <c r="O9" s="39" t="n">
        <f aca="false">SUM(O6:O8)</f>
        <v>45000000</v>
      </c>
      <c r="P9" s="39" t="n">
        <f aca="false">SUM(P6:P8)</f>
        <v>540000000</v>
      </c>
    </row>
    <row r="10" customFormat="false" ht="16.15" hidden="false" customHeight="false" outlineLevel="0" collapsed="false">
      <c r="B10" s="17"/>
      <c r="C10" s="33" t="s">
        <v>56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🧾</v>
      </c>
      <c r="C11" s="35" t="str">
        <f aca="false">'My Month'!C16</f>
        <v>Materials and inputs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Production labour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🚚</v>
      </c>
      <c r="C13" s="35" t="str">
        <f aca="false">'My Month'!C18</f>
        <v>Logistics and distribution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🧾</v>
      </c>
      <c r="C14" s="35" t="str">
        <f aca="false">'My Month'!C19</f>
        <v>Operations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📣</v>
      </c>
      <c r="C15" s="35" t="str">
        <f aca="false">'My Month'!C20</f>
        <v>Sales and marketing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🧾</v>
      </c>
      <c r="C16" s="35" t="str">
        <f aca="false">'My Month'!C21</f>
        <v>Technology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🧾</v>
      </c>
      <c r="C17" s="35" t="str">
        <f aca="false">'My Month'!C22</f>
        <v>Finance and admin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🧾</v>
      </c>
      <c r="C18" s="35" t="str">
        <f aca="false">'My Month'!C23</f>
        <v>People (hr)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🧾</v>
      </c>
      <c r="C19" s="35" t="str">
        <f aca="false">'My Month'!C24</f>
        <v>Compliance and tax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🧾</v>
      </c>
      <c r="C20" s="35" t="str">
        <f aca="false">'My Month'!C25</f>
        <v>Other costs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5" hidden="false" customHeight="false" outlineLevel="0" collapsed="false">
      <c r="B21" s="22"/>
      <c r="C21" s="38" t="s">
        <v>55</v>
      </c>
      <c r="D21" s="39" t="n">
        <f aca="false">SUM(D11:D20)</f>
        <v>0</v>
      </c>
      <c r="E21" s="39" t="n">
        <f aca="false">SUM(E11:E20)</f>
        <v>0</v>
      </c>
      <c r="F21" s="39" t="n">
        <f aca="false">SUM(F11:F20)</f>
        <v>0</v>
      </c>
      <c r="G21" s="39" t="n">
        <f aca="false">SUM(G11:G20)</f>
        <v>0</v>
      </c>
      <c r="H21" s="39" t="n">
        <f aca="false">SUM(H11:H20)</f>
        <v>0</v>
      </c>
      <c r="I21" s="39" t="n">
        <f aca="false">SUM(I11:I20)</f>
        <v>0</v>
      </c>
      <c r="J21" s="39" t="n">
        <f aca="false">SUM(J11:J20)</f>
        <v>0</v>
      </c>
      <c r="K21" s="39" t="n">
        <f aca="false">SUM(K11:K20)</f>
        <v>0</v>
      </c>
      <c r="L21" s="39" t="n">
        <f aca="false">SUM(L11:L20)</f>
        <v>0</v>
      </c>
      <c r="M21" s="39" t="n">
        <f aca="false">SUM(M11:M20)</f>
        <v>0</v>
      </c>
      <c r="N21" s="39" t="n">
        <f aca="false">SUM(N11:N20)</f>
        <v>0</v>
      </c>
      <c r="O21" s="39" t="n">
        <f aca="false">SUM(O11:O20)</f>
        <v>0</v>
      </c>
      <c r="P21" s="39" t="n">
        <f aca="false">SUM(P11:P20)</f>
        <v>0</v>
      </c>
    </row>
    <row r="22" customFormat="false" ht="30" hidden="false" customHeight="true" outlineLevel="0" collapsed="false">
      <c r="B22" s="18" t="s">
        <v>49</v>
      </c>
      <c r="C22" s="9" t="s">
        <v>50</v>
      </c>
      <c r="D22" s="40" t="n">
        <f aca="false">D9-D21</f>
        <v>45000000</v>
      </c>
      <c r="E22" s="40" t="n">
        <f aca="false">E9-E21</f>
        <v>45000000</v>
      </c>
      <c r="F22" s="40" t="n">
        <f aca="false">F9-F21</f>
        <v>45000000</v>
      </c>
      <c r="G22" s="40" t="n">
        <f aca="false">G9-G21</f>
        <v>45000000</v>
      </c>
      <c r="H22" s="40" t="n">
        <f aca="false">H9-H21</f>
        <v>45000000</v>
      </c>
      <c r="I22" s="40" t="n">
        <f aca="false">I9-I21</f>
        <v>45000000</v>
      </c>
      <c r="J22" s="40" t="n">
        <f aca="false">J9-J21</f>
        <v>45000000</v>
      </c>
      <c r="K22" s="40" t="n">
        <f aca="false">K9-K21</f>
        <v>45000000</v>
      </c>
      <c r="L22" s="40" t="n">
        <f aca="false">L9-L21</f>
        <v>45000000</v>
      </c>
      <c r="M22" s="40" t="n">
        <f aca="false">M9-M21</f>
        <v>45000000</v>
      </c>
      <c r="N22" s="40" t="n">
        <f aca="false">N9-N21</f>
        <v>45000000</v>
      </c>
      <c r="O22" s="40" t="n">
        <f aca="false">O9-O21</f>
        <v>45000000</v>
      </c>
      <c r="P22" s="40" t="n">
        <f aca="false">P9-P21</f>
        <v>540000000</v>
      </c>
    </row>
    <row r="25" customFormat="false" ht="27.75" hidden="false" customHeight="true" outlineLevel="0" collapsed="false">
      <c r="B25" s="30"/>
      <c r="C25" s="30" t="s">
        <v>57</v>
      </c>
      <c r="D25" s="31" t="n">
        <f aca="false">EDATE('My Month'!$D$5,0)</f>
        <v>46388</v>
      </c>
      <c r="E25" s="31" t="n">
        <f aca="false">EDATE('My Month'!$D$5,1)</f>
        <v>46419</v>
      </c>
      <c r="F25" s="31" t="n">
        <f aca="false">EDATE('My Month'!$D$5,2)</f>
        <v>46447</v>
      </c>
      <c r="G25" s="31" t="n">
        <f aca="false">EDATE('My Month'!$D$5,3)</f>
        <v>46478</v>
      </c>
      <c r="H25" s="31" t="n">
        <f aca="false">EDATE('My Month'!$D$5,4)</f>
        <v>46508</v>
      </c>
      <c r="I25" s="31" t="n">
        <f aca="false">EDATE('My Month'!$D$5,5)</f>
        <v>46539</v>
      </c>
      <c r="J25" s="31" t="n">
        <f aca="false">EDATE('My Month'!$D$5,6)</f>
        <v>46569</v>
      </c>
      <c r="K25" s="31" t="n">
        <f aca="false">EDATE('My Month'!$D$5,7)</f>
        <v>46600</v>
      </c>
      <c r="L25" s="31" t="n">
        <f aca="false">EDATE('My Month'!$D$5,8)</f>
        <v>46631</v>
      </c>
      <c r="M25" s="31" t="n">
        <f aca="false">EDATE('My Month'!$D$5,9)</f>
        <v>46661</v>
      </c>
      <c r="N25" s="31" t="n">
        <f aca="false">EDATE('My Month'!$D$5,10)</f>
        <v>46692</v>
      </c>
      <c r="O25" s="31" t="n">
        <f aca="false">EDATE('My Month'!$D$5,11)</f>
        <v>46722</v>
      </c>
      <c r="P25" s="32" t="s">
        <v>53</v>
      </c>
    </row>
    <row r="26" customFormat="false" ht="16.15" hidden="false" customHeight="false" outlineLevel="0" collapsed="false">
      <c r="B26" s="17"/>
      <c r="C26" s="33" t="s">
        <v>54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customFormat="false" ht="16.15" hidden="false" customHeight="false" outlineLevel="0" collapsed="false">
      <c r="B27" s="34" t="str">
        <f aca="false">'My Month'!B10</f>
        <v>🏛️</v>
      </c>
      <c r="C27" s="35" t="str">
        <f aca="false">'My Month'!C10</f>
        <v>Product revenue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7" t="n">
        <f aca="false">SUM(D27:O27)</f>
        <v>0</v>
      </c>
    </row>
    <row r="28" customFormat="false" ht="16.15" hidden="false" customHeight="false" outlineLevel="0" collapsed="false">
      <c r="B28" s="34" t="str">
        <f aca="false">'My Month'!B11</f>
        <v>🏛️</v>
      </c>
      <c r="C28" s="35" t="str">
        <f aca="false">'My Month'!C11</f>
        <v>Service revenue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7" t="n">
        <f aca="false">SUM(D28:O28)</f>
        <v>0</v>
      </c>
    </row>
    <row r="29" customFormat="false" ht="16.15" hidden="false" customHeight="false" outlineLevel="0" collapsed="false">
      <c r="B29" s="34" t="str">
        <f aca="false">'My Month'!B12</f>
        <v>💵</v>
      </c>
      <c r="C29" s="35" t="str">
        <f aca="false">'My Month'!C12</f>
        <v>Other income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 t="n">
        <f aca="false">SUM(D29:O29)</f>
        <v>0</v>
      </c>
    </row>
    <row r="30" customFormat="false" ht="15" hidden="false" customHeight="false" outlineLevel="0" collapsed="false">
      <c r="B30" s="22"/>
      <c r="C30" s="38" t="s">
        <v>55</v>
      </c>
      <c r="D30" s="39" t="n">
        <f aca="false">SUM(D27:D29)</f>
        <v>0</v>
      </c>
      <c r="E30" s="39" t="n">
        <f aca="false">SUM(E27:E29)</f>
        <v>0</v>
      </c>
      <c r="F30" s="39" t="n">
        <f aca="false">SUM(F27:F29)</f>
        <v>0</v>
      </c>
      <c r="G30" s="39" t="n">
        <f aca="false">SUM(G27:G29)</f>
        <v>0</v>
      </c>
      <c r="H30" s="39" t="n">
        <f aca="false">SUM(H27:H29)</f>
        <v>0</v>
      </c>
      <c r="I30" s="39" t="n">
        <f aca="false">SUM(I27:I29)</f>
        <v>0</v>
      </c>
      <c r="J30" s="39" t="n">
        <f aca="false">SUM(J27:J29)</f>
        <v>0</v>
      </c>
      <c r="K30" s="39" t="n">
        <f aca="false">SUM(K27:K29)</f>
        <v>0</v>
      </c>
      <c r="L30" s="39" t="n">
        <f aca="false">SUM(L27:L29)</f>
        <v>0</v>
      </c>
      <c r="M30" s="39" t="n">
        <f aca="false">SUM(M27:M29)</f>
        <v>0</v>
      </c>
      <c r="N30" s="39" t="n">
        <f aca="false">SUM(N27:N29)</f>
        <v>0</v>
      </c>
      <c r="O30" s="39" t="n">
        <f aca="false">SUM(O27:O29)</f>
        <v>0</v>
      </c>
      <c r="P30" s="39" t="n">
        <f aca="false">SUM(P27:P29)</f>
        <v>0</v>
      </c>
    </row>
    <row r="31" customFormat="false" ht="16.15" hidden="false" customHeight="false" outlineLevel="0" collapsed="false">
      <c r="B31" s="17"/>
      <c r="C31" s="33" t="s">
        <v>56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customFormat="false" ht="16.15" hidden="false" customHeight="false" outlineLevel="0" collapsed="false">
      <c r="B32" s="34" t="str">
        <f aca="false">'My Month'!B16</f>
        <v>🧾</v>
      </c>
      <c r="C32" s="35" t="str">
        <f aca="false">'My Month'!C16</f>
        <v>Materials and inputs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Month'!B17</f>
        <v>👥</v>
      </c>
      <c r="C33" s="35" t="str">
        <f aca="false">'My Month'!C17</f>
        <v>Production labour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6.15" hidden="false" customHeight="false" outlineLevel="0" collapsed="false">
      <c r="B34" s="34" t="str">
        <f aca="false">'My Month'!B18</f>
        <v>🚚</v>
      </c>
      <c r="C34" s="35" t="str">
        <f aca="false">'My Month'!C18</f>
        <v>Logistics and distribution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7" t="n">
        <f aca="false">SUM(D34:O34)</f>
        <v>0</v>
      </c>
    </row>
    <row r="35" customFormat="false" ht="16.15" hidden="false" customHeight="false" outlineLevel="0" collapsed="false">
      <c r="B35" s="34" t="str">
        <f aca="false">'My Month'!B19</f>
        <v>🧾</v>
      </c>
      <c r="C35" s="35" t="str">
        <f aca="false">'My Month'!C19</f>
        <v>Operations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 t="n">
        <f aca="false">SUM(D35:O35)</f>
        <v>0</v>
      </c>
    </row>
    <row r="36" customFormat="false" ht="16.15" hidden="false" customHeight="false" outlineLevel="0" collapsed="false">
      <c r="B36" s="34" t="str">
        <f aca="false">'My Month'!B20</f>
        <v>📣</v>
      </c>
      <c r="C36" s="35" t="str">
        <f aca="false">'My Month'!C20</f>
        <v>Sales and marketing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Month'!B21</f>
        <v>🧾</v>
      </c>
      <c r="C37" s="35" t="str">
        <f aca="false">'My Month'!C21</f>
        <v>Technology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Month'!B22</f>
        <v>🧾</v>
      </c>
      <c r="C38" s="35" t="str">
        <f aca="false">'My Month'!C22</f>
        <v>Finance and admin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Month'!B23</f>
        <v>🧾</v>
      </c>
      <c r="C39" s="35" t="str">
        <f aca="false">'My Month'!C23</f>
        <v>People (hr)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Month'!B24</f>
        <v>🧾</v>
      </c>
      <c r="C40" s="35" t="str">
        <f aca="false">'My Month'!C24</f>
        <v>Compliance and tax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Month'!B25</f>
        <v>🧾</v>
      </c>
      <c r="C41" s="35" t="str">
        <f aca="false">'My Month'!C25</f>
        <v>Other costs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5" hidden="false" customHeight="false" outlineLevel="0" collapsed="false">
      <c r="B42" s="22"/>
      <c r="C42" s="38" t="s">
        <v>55</v>
      </c>
      <c r="D42" s="39" t="n">
        <f aca="false">SUM(D32:D41)</f>
        <v>0</v>
      </c>
      <c r="E42" s="39" t="n">
        <f aca="false">SUM(E32:E41)</f>
        <v>0</v>
      </c>
      <c r="F42" s="39" t="n">
        <f aca="false">SUM(F32:F41)</f>
        <v>0</v>
      </c>
      <c r="G42" s="39" t="n">
        <f aca="false">SUM(G32:G41)</f>
        <v>0</v>
      </c>
      <c r="H42" s="39" t="n">
        <f aca="false">SUM(H32:H41)</f>
        <v>0</v>
      </c>
      <c r="I42" s="39" t="n">
        <f aca="false">SUM(I32:I41)</f>
        <v>0</v>
      </c>
      <c r="J42" s="39" t="n">
        <f aca="false">SUM(J32:J41)</f>
        <v>0</v>
      </c>
      <c r="K42" s="39" t="n">
        <f aca="false">SUM(K32:K41)</f>
        <v>0</v>
      </c>
      <c r="L42" s="39" t="n">
        <f aca="false">SUM(L32:L41)</f>
        <v>0</v>
      </c>
      <c r="M42" s="39" t="n">
        <f aca="false">SUM(M32:M41)</f>
        <v>0</v>
      </c>
      <c r="N42" s="39" t="n">
        <f aca="false">SUM(N32:N41)</f>
        <v>0</v>
      </c>
      <c r="O42" s="39" t="n">
        <f aca="false">SUM(O32:O41)</f>
        <v>0</v>
      </c>
      <c r="P42" s="39" t="n">
        <f aca="false">SUM(P32:P41)</f>
        <v>0</v>
      </c>
    </row>
    <row r="43" customFormat="false" ht="30" hidden="false" customHeight="true" outlineLevel="0" collapsed="false">
      <c r="B43" s="18" t="s">
        <v>49</v>
      </c>
      <c r="C43" s="9" t="s">
        <v>50</v>
      </c>
      <c r="D43" s="40" t="n">
        <f aca="false">D30-D42</f>
        <v>0</v>
      </c>
      <c r="E43" s="40" t="n">
        <f aca="false">E30-E42</f>
        <v>0</v>
      </c>
      <c r="F43" s="40" t="n">
        <f aca="false">F30-F42</f>
        <v>0</v>
      </c>
      <c r="G43" s="40" t="n">
        <f aca="false">G30-G42</f>
        <v>0</v>
      </c>
      <c r="H43" s="40" t="n">
        <f aca="false">H30-H42</f>
        <v>0</v>
      </c>
      <c r="I43" s="40" t="n">
        <f aca="false">I30-I42</f>
        <v>0</v>
      </c>
      <c r="J43" s="40" t="n">
        <f aca="false">J30-J42</f>
        <v>0</v>
      </c>
      <c r="K43" s="40" t="n">
        <f aca="false">K30-K42</f>
        <v>0</v>
      </c>
      <c r="L43" s="40" t="n">
        <f aca="false">L30-L42</f>
        <v>0</v>
      </c>
      <c r="M43" s="40" t="n">
        <f aca="false">M30-M42</f>
        <v>0</v>
      </c>
      <c r="N43" s="40" t="n">
        <f aca="false">N30-N42</f>
        <v>0</v>
      </c>
      <c r="O43" s="40" t="n">
        <f aca="false">O30-O42</f>
        <v>0</v>
      </c>
      <c r="P43" s="40" t="n">
        <f aca="false">P30-P42</f>
        <v>0</v>
      </c>
    </row>
  </sheetData>
  <conditionalFormatting sqref="D22:P22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43:P43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58</v>
      </c>
      <c r="B1" s="0" t="s">
        <v>59</v>
      </c>
    </row>
    <row r="2" customFormat="false" ht="15" hidden="false" customHeight="false" outlineLevel="0" collapsed="false">
      <c r="A2" s="0" t="s">
        <v>60</v>
      </c>
      <c r="B2" s="0" t="s">
        <v>1</v>
      </c>
    </row>
    <row r="3" customFormat="false" ht="15" hidden="false" customHeight="false" outlineLevel="0" collapsed="false">
      <c r="A3" s="0" t="s">
        <v>61</v>
      </c>
      <c r="B3" s="0" t="s">
        <v>62</v>
      </c>
    </row>
    <row r="4" customFormat="false" ht="15" hidden="false" customHeight="false" outlineLevel="0" collapsed="false">
      <c r="A4" s="0" t="s">
        <v>63</v>
      </c>
      <c r="B4" s="0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