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comments3.xml" ContentType="application/vnd.openxmlformats-officedocument.spreadsheetml.comments+xml"/>
  <Override PartName="/xl/styles.xml" ContentType="application/vnd.openxmlformats-officedocument.spreadsheetml.styles+xml"/>
  <Override PartName="/xl/worksheets/_rels/sheet5.xml.rels" ContentType="application/vnd.openxmlformats-package.relationships+xml"/>
  <Override PartName="/xl/worksheets/_rels/sheet3.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vmlDrawing1.vml" ContentType="application/vnd.openxmlformats-officedocument.vmlDrawing"/>
  <Override PartName="/xl/drawings/drawing1.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Setup" sheetId="2" state="visible" r:id="rId4"/>
    <sheet name="Budget" sheetId="3" state="visible" r:id="rId5"/>
    <sheet name="Actuals" sheetId="4" state="visible" r:id="rId6"/>
    <sheet name="Variance" sheetId="5" state="visible" r:id="rId7"/>
    <sheet name="_klario" sheetId="6" state="hidden" r:id="rId8"/>
  </sheets>
  <calcPr iterateCount="100" refMode="A1" iterate="false" iterateDelta="0.0001"/>
  <extLst>
    <ext xmlns:loext="http://schemas.libreoffice.org/" uri="{7626C862-2A13-11E5-B345-FEFF819CDC9F}">
      <loext:extCalcPr stringRefSyntax="ExcelA1"/>
    </ext>
  </extLst>
</workbook>
</file>

<file path=xl/comments3.xml><?xml version="1.0" encoding="utf-8"?>
<comments xmlns="http://schemas.openxmlformats.org/spreadsheetml/2006/main" xmlns:xdr="http://schemas.openxmlformats.org/drawingml/2006/spreadsheetDrawing">
  <authors>
    <author>Unknown Author</author>
  </authors>
  <commentList>
    <comment ref="A6" authorId="0">
      <text>
        <r>
          <rPr>
            <sz val="10"/>
            <rFont val="Arial"/>
            <family val="2"/>
          </rPr>
          <t xml:space="preserve">Example row: replace with your own planned figures.</t>
        </r>
      </text>
    </comment>
  </commentList>
</comments>
</file>

<file path=xl/sharedStrings.xml><?xml version="1.0" encoding="utf-8"?>
<sst xmlns="http://schemas.openxmlformats.org/spreadsheetml/2006/main" count="112" uniqueCount="84">
  <si>
    <t xml:space="preserve">Retail Shop &amp; Trader budget template</t>
  </si>
  <si>
    <t xml:space="preserve">For shops, market traders, supermarkets and online sellers.</t>
  </si>
  <si>
    <t xml:space="preserve">Klario Finance · klario.finance</t>
  </si>
  <si>
    <t xml:space="preserve">How it works</t>
  </si>
  <si>
    <t xml:space="preserve">1. Setup: enter your business name, the first month of the budget and your opening cash.</t>
  </si>
  <si>
    <t xml:space="preserve">2. Budget: enter what you plan to earn and spend. On Setup, choose 'Same every month' to fill only the first month (the other months copy it), or 'Different each month' to fill every month. You can type over any month to change just that month. Rename line items in column A to fit your business.</t>
  </si>
  <si>
    <t xml:space="preserve">3. Actuals: each month, enter what actually came in and went out. Line names follow the Budget sheet.</t>
  </si>
  <si>
    <t xml:space="preserve">4. Variance: pick a month to review. Positive figures are favourable (more income or less cost than planned); figures in brackets are unfavourable.</t>
  </si>
  <si>
    <t xml:space="preserve">Colour key</t>
  </si>
  <si>
    <t xml:space="preserve">Blue text on a pale yellow cell = an input you type in. Black text = a formula. Green text = pulled from another sheet.</t>
  </si>
  <si>
    <t xml:space="preserve">Notes</t>
  </si>
  <si>
    <t xml:space="preserve">The 'Shop sales' row on the Budget sheet and the opening cash on Setup hold example figures. Replace them with your own.</t>
  </si>
  <si>
    <t xml:space="preserve">Closing cash is an estimate: opening cash plus net profit, plus loans or funding received, minus loan repayments and asset purchases.</t>
  </si>
  <si>
    <t xml:space="preserve">All amounts are in naira (₦). Enter whole numbers, for example 250000 for ₦250,000.</t>
  </si>
  <si>
    <t xml:space="preserve">Setup</t>
  </si>
  <si>
    <t xml:space="preserve">Business name</t>
  </si>
  <si>
    <t xml:space="preserve">Your Business Ltd</t>
  </si>
  <si>
    <t xml:space="preserve">Shown on every sheet</t>
  </si>
  <si>
    <t xml:space="preserve">Budget start month</t>
  </si>
  <si>
    <t xml:space="preserve">First day of the month, e.g. 01/01/2027</t>
  </si>
  <si>
    <t xml:space="preserve">Opening cash balance</t>
  </si>
  <si>
    <t xml:space="preserve">Example figure: cash in bank at the start of month 1</t>
  </si>
  <si>
    <t xml:space="preserve">How do you want to plan?</t>
  </si>
  <si>
    <t xml:space="preserve">Same every month</t>
  </si>
  <si>
    <t xml:space="preserve">Same every month: fill the first month only, the rest copy it. Different each month: fill every month.</t>
  </si>
  <si>
    <t xml:space="preserve">Retail Shop &amp; Trader template · enter planned figures each month</t>
  </si>
  <si>
    <t xml:space="preserve">Line item</t>
  </si>
  <si>
    <t xml:space="preserve">Total</t>
  </si>
  <si>
    <t xml:space="preserve">INCOME</t>
  </si>
  <si>
    <t xml:space="preserve">Shop sales</t>
  </si>
  <si>
    <t xml:space="preserve">Online and social media sales</t>
  </si>
  <si>
    <t xml:space="preserve">Wholesale orders</t>
  </si>
  <si>
    <t xml:space="preserve">Total income</t>
  </si>
  <si>
    <t xml:space="preserve">COST OF SALES</t>
  </si>
  <si>
    <t xml:space="preserve">Stock purchases</t>
  </si>
  <si>
    <t xml:space="preserve">Haulage and loading</t>
  </si>
  <si>
    <t xml:space="preserve">Packaging</t>
  </si>
  <si>
    <t xml:space="preserve">Total cost of sales</t>
  </si>
  <si>
    <t xml:space="preserve">GROSS PROFIT</t>
  </si>
  <si>
    <t xml:space="preserve">Gross margin</t>
  </si>
  <si>
    <t xml:space="preserve">OPERATING EXPENSES</t>
  </si>
  <si>
    <t xml:space="preserve">Shop rent</t>
  </si>
  <si>
    <t xml:space="preserve">Staff wages</t>
  </si>
  <si>
    <t xml:space="preserve">Electricity</t>
  </si>
  <si>
    <t xml:space="preserve">Diesel and generator</t>
  </si>
  <si>
    <t xml:space="preserve">Market and association dues</t>
  </si>
  <si>
    <t xml:space="preserve">Security</t>
  </si>
  <si>
    <t xml:space="preserve">Marketing</t>
  </si>
  <si>
    <t xml:space="preserve">Phone and data</t>
  </si>
  <si>
    <t xml:space="preserve">Repairs</t>
  </si>
  <si>
    <t xml:space="preserve">Bank and POS charges</t>
  </si>
  <si>
    <t xml:space="preserve">Taxes, levies and permits</t>
  </si>
  <si>
    <t xml:space="preserve">Miscellaneous</t>
  </si>
  <si>
    <t xml:space="preserve">Total operating expenses</t>
  </si>
  <si>
    <t xml:space="preserve">NET PROFIT</t>
  </si>
  <si>
    <t xml:space="preserve">Net margin</t>
  </si>
  <si>
    <t xml:space="preserve">CASH</t>
  </si>
  <si>
    <t xml:space="preserve">Opening cash</t>
  </si>
  <si>
    <t xml:space="preserve">Loans, grants and funding received</t>
  </si>
  <si>
    <t xml:space="preserve">Loan repayments and asset purchases</t>
  </si>
  <si>
    <t xml:space="preserve">Closing cash (estimate)</t>
  </si>
  <si>
    <t xml:space="preserve">Retail Shop &amp; Trader template · enter actual figures each month</t>
  </si>
  <si>
    <t xml:space="preserve">Month to review (1 to 12)</t>
  </si>
  <si>
    <t xml:space="preserve">Positive = favourable (more income or less cost than budget). Brackets = unfavourable.</t>
  </si>
  <si>
    <t xml:space="preserve">Year budget</t>
  </si>
  <si>
    <t xml:space="preserve">Year actual</t>
  </si>
  <si>
    <t xml:space="preserve">Variance</t>
  </si>
  <si>
    <t xml:space="preserve">Var %</t>
  </si>
  <si>
    <t xml:space="preserve">Month budget</t>
  </si>
  <si>
    <t xml:space="preserve">Month actual</t>
  </si>
  <si>
    <t xml:space="preserve">Net profit by month</t>
  </si>
  <si>
    <t xml:space="preserve">Month</t>
  </si>
  <si>
    <t xml:space="preserve">Budget</t>
  </si>
  <si>
    <t xml:space="preserve">Actual</t>
  </si>
  <si>
    <t xml:space="preserve">template_id</t>
  </si>
  <si>
    <t xml:space="preserve">retail</t>
  </si>
  <si>
    <t xml:space="preserve">template_name</t>
  </si>
  <si>
    <t xml:space="preserve">Retail Shop &amp; Trader</t>
  </si>
  <si>
    <t xml:space="preserve">version</t>
  </si>
  <si>
    <t xml:space="preserve">1.0</t>
  </si>
  <si>
    <t xml:space="preserve">mode</t>
  </si>
  <si>
    <t xml:space="preserve">advanced</t>
  </si>
  <si>
    <t xml:space="preserve">budget_first_row</t>
  </si>
  <si>
    <t xml:space="preserve">budget_last_row</t>
  </si>
</sst>
</file>

<file path=xl/styles.xml><?xml version="1.0" encoding="utf-8"?>
<styleSheet xmlns="http://schemas.openxmlformats.org/spreadsheetml/2006/main">
  <numFmts count="6">
    <numFmt numFmtId="164" formatCode="General"/>
    <numFmt numFmtId="165" formatCode="mmmm\ yyyy"/>
    <numFmt numFmtId="166" formatCode="\₦#,##0;&quot;(₦&quot;#,##0\);\-"/>
    <numFmt numFmtId="167" formatCode="mmm\ yy"/>
    <numFmt numFmtId="168" formatCode="0.0%;\(0.0%\);\-"/>
    <numFmt numFmtId="169" formatCode="\₦#,##0"/>
  </numFmts>
  <fonts count="20">
    <font>
      <sz val="11"/>
      <color theme="1"/>
      <name val="Calibri"/>
      <family val="2"/>
      <charset val="1"/>
    </font>
    <font>
      <sz val="10"/>
      <name val="Arial"/>
      <family val="0"/>
    </font>
    <font>
      <sz val="10"/>
      <name val="Arial"/>
      <family val="0"/>
    </font>
    <font>
      <sz val="10"/>
      <name val="Arial"/>
      <family val="0"/>
    </font>
    <font>
      <b val="true"/>
      <sz val="16"/>
      <color rgb="FF3A2218"/>
      <name val="Arial"/>
      <family val="0"/>
      <charset val="1"/>
    </font>
    <font>
      <i val="true"/>
      <sz val="11"/>
      <color rgb="FF7C7064"/>
      <name val="Arial"/>
      <family val="0"/>
      <charset val="1"/>
    </font>
    <font>
      <sz val="9"/>
      <color rgb="FF84582C"/>
      <name val="Arial"/>
      <family val="0"/>
      <charset val="1"/>
    </font>
    <font>
      <sz val="10"/>
      <color rgb="FF3A2218"/>
      <name val="Arial"/>
      <family val="0"/>
      <charset val="1"/>
    </font>
    <font>
      <b val="true"/>
      <sz val="12"/>
      <color rgb="FF3A2218"/>
      <name val="Arial"/>
      <family val="0"/>
      <charset val="1"/>
    </font>
    <font>
      <b val="true"/>
      <sz val="14"/>
      <color rgb="FF3A2218"/>
      <name val="Arial"/>
      <family val="0"/>
      <charset val="1"/>
    </font>
    <font>
      <b val="true"/>
      <sz val="10"/>
      <color rgb="FF3A2218"/>
      <name val="Arial"/>
      <family val="0"/>
      <charset val="1"/>
    </font>
    <font>
      <sz val="10"/>
      <color rgb="FF0000FF"/>
      <name val="Arial"/>
      <family val="0"/>
      <charset val="1"/>
    </font>
    <font>
      <i val="true"/>
      <sz val="9"/>
      <color rgb="FF7C7064"/>
      <name val="Arial"/>
      <family val="0"/>
      <charset val="1"/>
    </font>
    <font>
      <b val="true"/>
      <sz val="10"/>
      <color rgb="FFF4E4C5"/>
      <name val="Arial"/>
      <family val="0"/>
      <charset val="1"/>
    </font>
    <font>
      <b val="true"/>
      <sz val="10"/>
      <color rgb="FF4E2C20"/>
      <name val="Arial"/>
      <family val="0"/>
      <charset val="1"/>
    </font>
    <font>
      <sz val="10"/>
      <color rgb="FF008000"/>
      <name val="Arial"/>
      <family val="0"/>
      <charset val="1"/>
    </font>
    <font>
      <sz val="10"/>
      <name val="Arial"/>
      <family val="2"/>
    </font>
    <font>
      <b val="true"/>
      <sz val="10"/>
      <color rgb="FF008000"/>
      <name val="Arial"/>
      <family val="0"/>
      <charset val="1"/>
    </font>
    <font>
      <b val="true"/>
      <sz val="18"/>
      <color rgb="FF000000"/>
      <name val="Calibri"/>
      <family val="2"/>
    </font>
    <font>
      <sz val="10"/>
      <color rgb="FF000000"/>
      <name val="Calibri"/>
      <family val="2"/>
    </font>
  </fonts>
  <fills count="6">
    <fill>
      <patternFill patternType="none"/>
    </fill>
    <fill>
      <patternFill patternType="gray125"/>
    </fill>
    <fill>
      <patternFill patternType="solid">
        <fgColor rgb="FFFFF7D6"/>
        <bgColor rgb="FFF2ECDE"/>
      </patternFill>
    </fill>
    <fill>
      <patternFill patternType="solid">
        <fgColor rgb="FF4E2C20"/>
        <bgColor rgb="FF3A2218"/>
      </patternFill>
    </fill>
    <fill>
      <patternFill patternType="solid">
        <fgColor rgb="FFECE6D8"/>
        <bgColor rgb="FFF2ECDE"/>
      </patternFill>
    </fill>
    <fill>
      <patternFill patternType="solid">
        <fgColor rgb="FFF2ECDE"/>
        <bgColor rgb="FFECE6D8"/>
      </patternFill>
    </fill>
  </fills>
  <borders count="2">
    <border diagonalUp="false" diagonalDown="false">
      <left/>
      <right/>
      <top/>
      <bottom/>
      <diagonal/>
    </border>
    <border diagonalUp="false" diagonalDown="false">
      <left/>
      <right/>
      <top style="thin">
        <color rgb="FFC19A6B"/>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2"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general" vertical="bottom" textRotation="0" wrapText="true" indent="0" shrinkToFit="false"/>
      <protection locked="true" hidden="false"/>
    </xf>
    <xf numFmtId="165" fontId="11" fillId="2" borderId="0" xfId="0" applyFont="true" applyBorder="false" applyAlignment="false" applyProtection="false">
      <alignment horizontal="general" vertical="bottom" textRotation="0" wrapText="false" indent="0" shrinkToFit="false"/>
      <protection locked="true" hidden="false"/>
    </xf>
    <xf numFmtId="166" fontId="11" fillId="2"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3" borderId="0" xfId="0" applyFont="true" applyBorder="false" applyAlignment="true" applyProtection="false">
      <alignment horizontal="left" vertical="bottom" textRotation="0" wrapText="false" indent="0" shrinkToFit="false"/>
      <protection locked="true" hidden="false"/>
    </xf>
    <xf numFmtId="167" fontId="13" fillId="3" borderId="0" xfId="0" applyFont="true" applyBorder="false" applyAlignment="true" applyProtection="false">
      <alignment horizontal="center" vertical="bottom" textRotation="0" wrapText="false" indent="0" shrinkToFit="false"/>
      <protection locked="true" hidden="false"/>
    </xf>
    <xf numFmtId="164" fontId="13" fillId="3" borderId="0" xfId="0" applyFont="true" applyBorder="false" applyAlignment="true" applyProtection="false">
      <alignment horizontal="center" vertical="bottom" textRotation="0" wrapText="false" indent="0" shrinkToFit="false"/>
      <protection locked="true" hidden="false"/>
    </xf>
    <xf numFmtId="164" fontId="14" fillId="4" borderId="0" xfId="0" applyFont="true" applyBorder="false" applyAlignment="false" applyProtection="false">
      <alignment horizontal="general" vertical="bottom"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6" fontId="10" fillId="0" borderId="0" xfId="0" applyFont="true" applyBorder="false" applyAlignment="false" applyProtection="false">
      <alignment horizontal="general" vertical="bottom" textRotation="0" wrapText="false" indent="0" shrinkToFit="false"/>
      <protection locked="true" hidden="false"/>
    </xf>
    <xf numFmtId="164" fontId="10" fillId="5" borderId="1" xfId="0" applyFont="true" applyBorder="true" applyAlignment="false" applyProtection="false">
      <alignment horizontal="general" vertical="bottom" textRotation="0" wrapText="false" indent="0" shrinkToFit="false"/>
      <protection locked="true" hidden="false"/>
    </xf>
    <xf numFmtId="166" fontId="10" fillId="5" borderId="1"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8" fontId="7" fillId="0" borderId="0" xfId="0" applyFont="true" applyBorder="false" applyAlignment="false" applyProtection="false">
      <alignment horizontal="general" vertical="bottom" textRotation="0" wrapText="false" indent="0" shrinkToFit="false"/>
      <protection locked="true" hidden="false"/>
    </xf>
    <xf numFmtId="166" fontId="15"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5" fontId="10" fillId="0" borderId="0" xfId="0" applyFont="true" applyBorder="false" applyAlignment="false" applyProtection="false">
      <alignment horizontal="general" vertical="bottom" textRotation="0" wrapText="false" indent="0" shrinkToFit="false"/>
      <protection locked="true" hidden="false"/>
    </xf>
    <xf numFmtId="166" fontId="17" fillId="5" borderId="1" xfId="0" applyFont="true" applyBorder="true" applyAlignment="false" applyProtection="false">
      <alignment horizontal="general" vertical="bottom" textRotation="0" wrapText="false" indent="0" shrinkToFit="false"/>
      <protection locked="true" hidden="false"/>
    </xf>
    <xf numFmtId="168" fontId="10" fillId="5" borderId="1"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7" fontId="15" fillId="0" borderId="0" xfId="0" applyFont="true" applyBorder="false" applyAlignment="true" applyProtection="false">
      <alignment horizontal="left"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ont>
        <name val="Arial"/>
        <charset val="1"/>
        <family val="0"/>
        <color rgb="FFC00000"/>
      </font>
    </dxf>
  </dxfs>
  <colors>
    <indexedColors>
      <rgbColor rgb="FF000000"/>
      <rgbColor rgb="FFF2ECDE"/>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878787"/>
      <rgbColor rgb="FF9999FF"/>
      <rgbColor rgb="FF993366"/>
      <rgbColor rgb="FFFFF7D6"/>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ECE6D8"/>
      <rgbColor rgb="FFFFFF99"/>
      <rgbColor rgb="FF99CCFF"/>
      <rgbColor rgb="FFFF99CC"/>
      <rgbColor rgb="FFCC99FF"/>
      <rgbColor rgb="FFF4E4C5"/>
      <rgbColor rgb="FF3366FF"/>
      <rgbColor rgb="FF33CCCC"/>
      <rgbColor rgb="FF99CC00"/>
      <rgbColor rgb="FFFFCC00"/>
      <rgbColor rgb="FFFF9900"/>
      <rgbColor rgb="FFFF6600"/>
      <rgbColor rgb="FF7C7064"/>
      <rgbColor rgb="FFC19A6B"/>
      <rgbColor rgb="FF003366"/>
      <rgbColor rgb="FF339966"/>
      <rgbColor rgb="FF003300"/>
      <rgbColor rgb="FF3A2218"/>
      <rgbColor rgb="FF84582C"/>
      <rgbColor rgb="FF993366"/>
      <rgbColor rgb="FF333399"/>
      <rgbColor rgb="FF4E2C2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Net profit: budget vs actual</a:t>
            </a:r>
          </a:p>
        </c:rich>
      </c:tx>
      <c:overlay val="0"/>
      <c:spPr>
        <a:noFill/>
        <a:ln w="0">
          <a:noFill/>
        </a:ln>
      </c:spPr>
    </c:title>
    <c:autoTitleDeleted val="0"/>
    <c:plotArea>
      <c:barChart>
        <c:barDir val="col"/>
        <c:grouping val="clustered"/>
        <c:varyColors val="0"/>
        <c:ser>
          <c:idx val="0"/>
          <c:order val="0"/>
          <c:tx>
            <c:strRef>
              <c:f>Variance!B36</c:f>
              <c:strCache>
                <c:ptCount val="1"/>
                <c:pt idx="0">
                  <c:v>Budget</c:v>
                </c:pt>
              </c:strCache>
            </c:strRef>
          </c:tx>
          <c:spPr>
            <a:solidFill>
              <a:srgbClr val="4e2c20"/>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Variance!$A$37:$A$48</c:f>
              <c:strCache>
                <c:ptCount val="12"/>
                <c:pt idx="0">
                  <c:v>Jan 27</c:v>
                </c:pt>
                <c:pt idx="1">
                  <c:v>Feb 27</c:v>
                </c:pt>
                <c:pt idx="2">
                  <c:v>Mar 27</c:v>
                </c:pt>
                <c:pt idx="3">
                  <c:v>Apr 27</c:v>
                </c:pt>
                <c:pt idx="4">
                  <c:v>May 27</c:v>
                </c:pt>
                <c:pt idx="5">
                  <c:v>Jun 27</c:v>
                </c:pt>
                <c:pt idx="6">
                  <c:v>Jul 27</c:v>
                </c:pt>
                <c:pt idx="7">
                  <c:v>Aug 27</c:v>
                </c:pt>
                <c:pt idx="8">
                  <c:v>Sep 27</c:v>
                </c:pt>
                <c:pt idx="9">
                  <c:v>Oct 27</c:v>
                </c:pt>
                <c:pt idx="10">
                  <c:v>Nov 27</c:v>
                </c:pt>
                <c:pt idx="11">
                  <c:v>Dec 27</c:v>
                </c:pt>
              </c:strCache>
            </c:strRef>
          </c:cat>
          <c:val>
            <c:numRef>
              <c:f>Variance!$B$37:$B$48</c:f>
              <c:numCache>
                <c:formatCode>\₦#,##0;"(₦"#,##0\);\-</c:formatCode>
                <c:ptCount val="12"/>
                <c:pt idx="0">
                  <c:v>2000000</c:v>
                </c:pt>
                <c:pt idx="1">
                  <c:v>2000000</c:v>
                </c:pt>
                <c:pt idx="2">
                  <c:v>2000000</c:v>
                </c:pt>
                <c:pt idx="3">
                  <c:v>2000000</c:v>
                </c:pt>
                <c:pt idx="4">
                  <c:v>2000000</c:v>
                </c:pt>
                <c:pt idx="5">
                  <c:v>2000000</c:v>
                </c:pt>
                <c:pt idx="6">
                  <c:v>2000000</c:v>
                </c:pt>
                <c:pt idx="7">
                  <c:v>2000000</c:v>
                </c:pt>
                <c:pt idx="8">
                  <c:v>2000000</c:v>
                </c:pt>
                <c:pt idx="9">
                  <c:v>2000000</c:v>
                </c:pt>
                <c:pt idx="10">
                  <c:v>2000000</c:v>
                </c:pt>
                <c:pt idx="11">
                  <c:v>2000000</c:v>
                </c:pt>
              </c:numCache>
            </c:numRef>
          </c:val>
        </c:ser>
        <c:ser>
          <c:idx val="1"/>
          <c:order val="1"/>
          <c:tx>
            <c:strRef>
              <c:f>Variance!C36</c:f>
              <c:strCache>
                <c:ptCount val="1"/>
                <c:pt idx="0">
                  <c:v>Actual</c:v>
                </c:pt>
              </c:strCache>
            </c:strRef>
          </c:tx>
          <c:spPr>
            <a:solidFill>
              <a:srgbClr val="c19a6b"/>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Variance!$A$37:$A$48</c:f>
              <c:strCache>
                <c:ptCount val="12"/>
                <c:pt idx="0">
                  <c:v>Jan 27</c:v>
                </c:pt>
                <c:pt idx="1">
                  <c:v>Feb 27</c:v>
                </c:pt>
                <c:pt idx="2">
                  <c:v>Mar 27</c:v>
                </c:pt>
                <c:pt idx="3">
                  <c:v>Apr 27</c:v>
                </c:pt>
                <c:pt idx="4">
                  <c:v>May 27</c:v>
                </c:pt>
                <c:pt idx="5">
                  <c:v>Jun 27</c:v>
                </c:pt>
                <c:pt idx="6">
                  <c:v>Jul 27</c:v>
                </c:pt>
                <c:pt idx="7">
                  <c:v>Aug 27</c:v>
                </c:pt>
                <c:pt idx="8">
                  <c:v>Sep 27</c:v>
                </c:pt>
                <c:pt idx="9">
                  <c:v>Oct 27</c:v>
                </c:pt>
                <c:pt idx="10">
                  <c:v>Nov 27</c:v>
                </c:pt>
                <c:pt idx="11">
                  <c:v>Dec 27</c:v>
                </c:pt>
              </c:strCache>
            </c:strRef>
          </c:cat>
          <c:val>
            <c:numRef>
              <c:f>Variance!$C$37:$C$48</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er>
        <c:gapWidth val="150"/>
        <c:overlap val="0"/>
        <c:axId val="59318354"/>
        <c:axId val="63882458"/>
      </c:barChart>
      <c:catAx>
        <c:axId val="59318354"/>
        <c:scaling>
          <c:orientation val="minMax"/>
        </c:scaling>
        <c:delete val="0"/>
        <c:axPos val="b"/>
        <c:numFmt formatCode="mmm\ yy"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3882458"/>
        <c:crosses val="autoZero"/>
        <c:auto val="1"/>
        <c:lblAlgn val="ctr"/>
        <c:lblOffset val="100"/>
        <c:noMultiLvlLbl val="0"/>
      </c:catAx>
      <c:valAx>
        <c:axId val="63882458"/>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9318354"/>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4</xdr:col>
      <xdr:colOff>0</xdr:colOff>
      <xdr:row>33</xdr:row>
      <xdr:rowOff>160920</xdr:rowOff>
    </xdr:from>
    <xdr:to>
      <xdr:col>13</xdr:col>
      <xdr:colOff>187200</xdr:colOff>
      <xdr:row>48</xdr:row>
      <xdr:rowOff>182880</xdr:rowOff>
    </xdr:to>
    <xdr:graphicFrame>
      <xdr:nvGraphicFramePr>
        <xdr:cNvPr id="0" name="Chart 1"/>
        <xdr:cNvGraphicFramePr/>
      </xdr:nvGraphicFramePr>
      <xdr:xfrm>
        <a:off x="6273000" y="6477120"/>
        <a:ext cx="791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1.vml"/>
</Relationships>
</file>

<file path=xl/worksheets/_rels/sheet5.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1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04"/>
  </cols>
  <sheetData>
    <row r="2" customFormat="false" ht="19.7" hidden="false" customHeight="false" outlineLevel="0" collapsed="false">
      <c r="B2" s="1" t="s">
        <v>0</v>
      </c>
    </row>
    <row r="3" customFormat="false" ht="15" hidden="false" customHeight="false" outlineLevel="0" collapsed="false">
      <c r="B3" s="2" t="s">
        <v>1</v>
      </c>
    </row>
    <row r="4" customFormat="false" ht="15" hidden="false" customHeight="false" outlineLevel="0" collapsed="false">
      <c r="B4" s="3" t="s">
        <v>2</v>
      </c>
    </row>
    <row r="5" customFormat="false" ht="15" hidden="false" customHeight="false" outlineLevel="0" collapsed="false">
      <c r="B5" s="4"/>
    </row>
    <row r="6" customFormat="false" ht="15" hidden="false" customHeight="false" outlineLevel="0" collapsed="false">
      <c r="B6" s="5" t="s">
        <v>3</v>
      </c>
    </row>
    <row r="7" customFormat="false" ht="15" hidden="false" customHeight="false" outlineLevel="0" collapsed="false">
      <c r="B7" s="4" t="s">
        <v>4</v>
      </c>
    </row>
    <row r="8" customFormat="false" ht="35.05" hidden="false" customHeight="false" outlineLevel="0" collapsed="false">
      <c r="B8" s="4" t="s">
        <v>5</v>
      </c>
    </row>
    <row r="9" customFormat="false" ht="15" hidden="false" customHeight="false" outlineLevel="0" collapsed="false">
      <c r="B9" s="4" t="s">
        <v>6</v>
      </c>
    </row>
    <row r="10" customFormat="false" ht="23.85" hidden="false" customHeight="false" outlineLevel="0" collapsed="false">
      <c r="B10" s="4" t="s">
        <v>7</v>
      </c>
    </row>
    <row r="11" customFormat="false" ht="15" hidden="false" customHeight="false" outlineLevel="0" collapsed="false">
      <c r="B11" s="4"/>
    </row>
    <row r="12" customFormat="false" ht="15" hidden="false" customHeight="false" outlineLevel="0" collapsed="false">
      <c r="B12" s="5" t="s">
        <v>8</v>
      </c>
    </row>
    <row r="13" customFormat="false" ht="15" hidden="false" customHeight="false" outlineLevel="0" collapsed="false">
      <c r="B13" s="4" t="s">
        <v>9</v>
      </c>
    </row>
    <row r="14" customFormat="false" ht="15" hidden="false" customHeight="false" outlineLevel="0" collapsed="false">
      <c r="B14" s="4"/>
    </row>
    <row r="15" customFormat="false" ht="15" hidden="false" customHeight="false" outlineLevel="0" collapsed="false">
      <c r="B15" s="5" t="s">
        <v>10</v>
      </c>
    </row>
    <row r="16" customFormat="false" ht="15" hidden="false" customHeight="false" outlineLevel="0" collapsed="false">
      <c r="B16" s="4" t="s">
        <v>11</v>
      </c>
    </row>
    <row r="17" customFormat="false" ht="23.85" hidden="false" customHeight="false" outlineLevel="0" collapsed="false">
      <c r="B17" s="4" t="s">
        <v>12</v>
      </c>
    </row>
    <row r="18" customFormat="false" ht="15" hidden="false" customHeight="false" outlineLevel="0" collapsed="false">
      <c r="B18" s="4" t="s">
        <v>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26"/>
    <col collapsed="false" customWidth="true" hidden="false" outlineLevel="0" max="3" min="3" style="0" width="70"/>
  </cols>
  <sheetData>
    <row r="1" customFormat="false" ht="17.35" hidden="false" customHeight="false" outlineLevel="0" collapsed="false">
      <c r="A1" s="6" t="s">
        <v>14</v>
      </c>
    </row>
    <row r="3" customFormat="false" ht="15" hidden="false" customHeight="false" outlineLevel="0" collapsed="false">
      <c r="A3" s="7" t="s">
        <v>15</v>
      </c>
      <c r="B3" s="8" t="s">
        <v>16</v>
      </c>
      <c r="C3" s="9" t="s">
        <v>17</v>
      </c>
    </row>
    <row r="4" customFormat="false" ht="15" hidden="false" customHeight="false" outlineLevel="0" collapsed="false">
      <c r="A4" s="7" t="s">
        <v>18</v>
      </c>
      <c r="B4" s="10" t="n">
        <v>46388</v>
      </c>
      <c r="C4" s="9" t="s">
        <v>19</v>
      </c>
    </row>
    <row r="5" customFormat="false" ht="15" hidden="false" customHeight="false" outlineLevel="0" collapsed="false">
      <c r="A5" s="7" t="s">
        <v>20</v>
      </c>
      <c r="B5" s="11" t="n">
        <v>2600000</v>
      </c>
      <c r="C5" s="9" t="s">
        <v>21</v>
      </c>
    </row>
    <row r="6" customFormat="false" ht="22.35" hidden="false" customHeight="false" outlineLevel="0" collapsed="false">
      <c r="A6" s="7" t="s">
        <v>22</v>
      </c>
      <c r="B6" s="8" t="s">
        <v>23</v>
      </c>
      <c r="C6" s="9" t="s">
        <v>24</v>
      </c>
    </row>
  </sheetData>
  <dataValidations count="1">
    <dataValidation allowBlank="false" errorStyle="stop" operator="between" showDropDown="false" showErrorMessage="false" showInputMessage="false" sqref="B6" type="list">
      <formula1>"Same every month,Different each month"</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14" min="2" style="0" width="13"/>
  </cols>
  <sheetData>
    <row r="1" customFormat="false" ht="17.35" hidden="false" customHeight="false" outlineLevel="0" collapsed="false">
      <c r="A1" s="6" t="str">
        <f aca="false">Setup!B3&amp;" | Budget"</f>
        <v>Your Business Ltd | Budget</v>
      </c>
    </row>
    <row r="2" customFormat="false" ht="15" hidden="false" customHeight="false" outlineLevel="0" collapsed="false">
      <c r="A2" s="12" t="s">
        <v>25</v>
      </c>
    </row>
    <row r="4" customFormat="false" ht="15" hidden="false" customHeight="false" outlineLevel="0" collapsed="false">
      <c r="A4" s="13" t="s">
        <v>26</v>
      </c>
      <c r="B4" s="14" t="n">
        <f aca="false">EDATE(Setup!$B$4,0)</f>
        <v>46388</v>
      </c>
      <c r="C4" s="14" t="n">
        <f aca="false">EDATE(Setup!$B$4,1)</f>
        <v>46419</v>
      </c>
      <c r="D4" s="14" t="n">
        <f aca="false">EDATE(Setup!$B$4,2)</f>
        <v>46447</v>
      </c>
      <c r="E4" s="14" t="n">
        <f aca="false">EDATE(Setup!$B$4,3)</f>
        <v>46478</v>
      </c>
      <c r="F4" s="14" t="n">
        <f aca="false">EDATE(Setup!$B$4,4)</f>
        <v>46508</v>
      </c>
      <c r="G4" s="14" t="n">
        <f aca="false">EDATE(Setup!$B$4,5)</f>
        <v>46539</v>
      </c>
      <c r="H4" s="14" t="n">
        <f aca="false">EDATE(Setup!$B$4,6)</f>
        <v>46569</v>
      </c>
      <c r="I4" s="14" t="n">
        <f aca="false">EDATE(Setup!$B$4,7)</f>
        <v>46600</v>
      </c>
      <c r="J4" s="14" t="n">
        <f aca="false">EDATE(Setup!$B$4,8)</f>
        <v>46631</v>
      </c>
      <c r="K4" s="14" t="n">
        <f aca="false">EDATE(Setup!$B$4,9)</f>
        <v>46661</v>
      </c>
      <c r="L4" s="14" t="n">
        <f aca="false">EDATE(Setup!$B$4,10)</f>
        <v>46692</v>
      </c>
      <c r="M4" s="14" t="n">
        <f aca="false">EDATE(Setup!$B$4,11)</f>
        <v>46722</v>
      </c>
      <c r="N4" s="15" t="s">
        <v>27</v>
      </c>
    </row>
    <row r="5" customFormat="false" ht="15" hidden="false" customHeight="false" outlineLevel="0" collapsed="false">
      <c r="A5" s="16" t="s">
        <v>28</v>
      </c>
      <c r="B5" s="17"/>
      <c r="C5" s="17"/>
      <c r="D5" s="17"/>
      <c r="E5" s="17"/>
      <c r="F5" s="17"/>
      <c r="G5" s="17"/>
      <c r="H5" s="17"/>
      <c r="I5" s="17"/>
      <c r="J5" s="17"/>
      <c r="K5" s="17"/>
      <c r="L5" s="17"/>
      <c r="M5" s="17"/>
      <c r="N5" s="17"/>
    </row>
    <row r="6" customFormat="false" ht="15" hidden="false" customHeight="false" outlineLevel="0" collapsed="false">
      <c r="A6" s="8" t="s">
        <v>29</v>
      </c>
      <c r="B6" s="11" t="n">
        <v>2000000</v>
      </c>
      <c r="C6" s="11" t="n">
        <f aca="false">IF(Setup!$B$6="Same every month",$B6,0)</f>
        <v>2000000</v>
      </c>
      <c r="D6" s="11" t="n">
        <f aca="false">IF(Setup!$B$6="Same every month",$B6,0)</f>
        <v>2000000</v>
      </c>
      <c r="E6" s="11" t="n">
        <f aca="false">IF(Setup!$B$6="Same every month",$B6,0)</f>
        <v>2000000</v>
      </c>
      <c r="F6" s="11" t="n">
        <f aca="false">IF(Setup!$B$6="Same every month",$B6,0)</f>
        <v>2000000</v>
      </c>
      <c r="G6" s="11" t="n">
        <f aca="false">IF(Setup!$B$6="Same every month",$B6,0)</f>
        <v>2000000</v>
      </c>
      <c r="H6" s="11" t="n">
        <f aca="false">IF(Setup!$B$6="Same every month",$B6,0)</f>
        <v>2000000</v>
      </c>
      <c r="I6" s="11" t="n">
        <f aca="false">IF(Setup!$B$6="Same every month",$B6,0)</f>
        <v>2000000</v>
      </c>
      <c r="J6" s="11" t="n">
        <f aca="false">IF(Setup!$B$6="Same every month",$B6,0)</f>
        <v>2000000</v>
      </c>
      <c r="K6" s="11" t="n">
        <f aca="false">IF(Setup!$B$6="Same every month",$B6,0)</f>
        <v>2000000</v>
      </c>
      <c r="L6" s="11" t="n">
        <f aca="false">IF(Setup!$B$6="Same every month",$B6,0)</f>
        <v>2000000</v>
      </c>
      <c r="M6" s="11" t="n">
        <f aca="false">IF(Setup!$B$6="Same every month",$B6,0)</f>
        <v>2000000</v>
      </c>
      <c r="N6" s="18" t="n">
        <f aca="false">SUM(B6:M6)</f>
        <v>24000000</v>
      </c>
    </row>
    <row r="7" customFormat="false" ht="15" hidden="false" customHeight="false" outlineLevel="0" collapsed="false">
      <c r="A7" s="8" t="s">
        <v>30</v>
      </c>
      <c r="B7" s="11"/>
      <c r="C7" s="11" t="n">
        <f aca="false">IF(Setup!$B$6="Same every month",$B7,0)</f>
        <v>0</v>
      </c>
      <c r="D7" s="11" t="n">
        <f aca="false">IF(Setup!$B$6="Same every month",$B7,0)</f>
        <v>0</v>
      </c>
      <c r="E7" s="11" t="n">
        <f aca="false">IF(Setup!$B$6="Same every month",$B7,0)</f>
        <v>0</v>
      </c>
      <c r="F7" s="11" t="n">
        <f aca="false">IF(Setup!$B$6="Same every month",$B7,0)</f>
        <v>0</v>
      </c>
      <c r="G7" s="11" t="n">
        <f aca="false">IF(Setup!$B$6="Same every month",$B7,0)</f>
        <v>0</v>
      </c>
      <c r="H7" s="11" t="n">
        <f aca="false">IF(Setup!$B$6="Same every month",$B7,0)</f>
        <v>0</v>
      </c>
      <c r="I7" s="11" t="n">
        <f aca="false">IF(Setup!$B$6="Same every month",$B7,0)</f>
        <v>0</v>
      </c>
      <c r="J7" s="11" t="n">
        <f aca="false">IF(Setup!$B$6="Same every month",$B7,0)</f>
        <v>0</v>
      </c>
      <c r="K7" s="11" t="n">
        <f aca="false">IF(Setup!$B$6="Same every month",$B7,0)</f>
        <v>0</v>
      </c>
      <c r="L7" s="11" t="n">
        <f aca="false">IF(Setup!$B$6="Same every month",$B7,0)</f>
        <v>0</v>
      </c>
      <c r="M7" s="11" t="n">
        <f aca="false">IF(Setup!$B$6="Same every month",$B7,0)</f>
        <v>0</v>
      </c>
      <c r="N7" s="18" t="n">
        <f aca="false">SUM(B7:M7)</f>
        <v>0</v>
      </c>
    </row>
    <row r="8" customFormat="false" ht="15" hidden="false" customHeight="false" outlineLevel="0" collapsed="false">
      <c r="A8" s="8" t="s">
        <v>31</v>
      </c>
      <c r="B8" s="11"/>
      <c r="C8" s="11" t="n">
        <f aca="false">IF(Setup!$B$6="Same every month",$B8,0)</f>
        <v>0</v>
      </c>
      <c r="D8" s="11" t="n">
        <f aca="false">IF(Setup!$B$6="Same every month",$B8,0)</f>
        <v>0</v>
      </c>
      <c r="E8" s="11" t="n">
        <f aca="false">IF(Setup!$B$6="Same every month",$B8,0)</f>
        <v>0</v>
      </c>
      <c r="F8" s="11" t="n">
        <f aca="false">IF(Setup!$B$6="Same every month",$B8,0)</f>
        <v>0</v>
      </c>
      <c r="G8" s="11" t="n">
        <f aca="false">IF(Setup!$B$6="Same every month",$B8,0)</f>
        <v>0</v>
      </c>
      <c r="H8" s="11" t="n">
        <f aca="false">IF(Setup!$B$6="Same every month",$B8,0)</f>
        <v>0</v>
      </c>
      <c r="I8" s="11" t="n">
        <f aca="false">IF(Setup!$B$6="Same every month",$B8,0)</f>
        <v>0</v>
      </c>
      <c r="J8" s="11" t="n">
        <f aca="false">IF(Setup!$B$6="Same every month",$B8,0)</f>
        <v>0</v>
      </c>
      <c r="K8" s="11" t="n">
        <f aca="false">IF(Setup!$B$6="Same every month",$B8,0)</f>
        <v>0</v>
      </c>
      <c r="L8" s="11" t="n">
        <f aca="false">IF(Setup!$B$6="Same every month",$B8,0)</f>
        <v>0</v>
      </c>
      <c r="M8" s="11" t="n">
        <f aca="false">IF(Setup!$B$6="Same every month",$B8,0)</f>
        <v>0</v>
      </c>
      <c r="N8" s="18" t="n">
        <f aca="false">SUM(B8:M8)</f>
        <v>0</v>
      </c>
    </row>
    <row r="9" customFormat="false" ht="15" hidden="false" customHeight="false" outlineLevel="0" collapsed="false">
      <c r="A9" s="19" t="s">
        <v>32</v>
      </c>
      <c r="B9" s="20" t="n">
        <f aca="false">SUM(B6:B8)</f>
        <v>2000000</v>
      </c>
      <c r="C9" s="20" t="n">
        <f aca="false">SUM(C6:C8)</f>
        <v>2000000</v>
      </c>
      <c r="D9" s="20" t="n">
        <f aca="false">SUM(D6:D8)</f>
        <v>2000000</v>
      </c>
      <c r="E9" s="20" t="n">
        <f aca="false">SUM(E6:E8)</f>
        <v>2000000</v>
      </c>
      <c r="F9" s="20" t="n">
        <f aca="false">SUM(F6:F8)</f>
        <v>2000000</v>
      </c>
      <c r="G9" s="20" t="n">
        <f aca="false">SUM(G6:G8)</f>
        <v>2000000</v>
      </c>
      <c r="H9" s="20" t="n">
        <f aca="false">SUM(H6:H8)</f>
        <v>2000000</v>
      </c>
      <c r="I9" s="20" t="n">
        <f aca="false">SUM(I6:I8)</f>
        <v>2000000</v>
      </c>
      <c r="J9" s="20" t="n">
        <f aca="false">SUM(J6:J8)</f>
        <v>2000000</v>
      </c>
      <c r="K9" s="20" t="n">
        <f aca="false">SUM(K6:K8)</f>
        <v>2000000</v>
      </c>
      <c r="L9" s="20" t="n">
        <f aca="false">SUM(L6:L8)</f>
        <v>2000000</v>
      </c>
      <c r="M9" s="20" t="n">
        <f aca="false">SUM(M6:M8)</f>
        <v>2000000</v>
      </c>
      <c r="N9" s="20" t="n">
        <f aca="false">SUM(B9:M9)</f>
        <v>24000000</v>
      </c>
    </row>
    <row r="11" customFormat="false" ht="15" hidden="false" customHeight="false" outlineLevel="0" collapsed="false">
      <c r="A11" s="16" t="s">
        <v>33</v>
      </c>
      <c r="B11" s="17"/>
      <c r="C11" s="17"/>
      <c r="D11" s="17"/>
      <c r="E11" s="17"/>
      <c r="F11" s="17"/>
      <c r="G11" s="17"/>
      <c r="H11" s="17"/>
      <c r="I11" s="17"/>
      <c r="J11" s="17"/>
      <c r="K11" s="17"/>
      <c r="L11" s="17"/>
      <c r="M11" s="17"/>
      <c r="N11" s="17"/>
    </row>
    <row r="12" customFormat="false" ht="15" hidden="false" customHeight="false" outlineLevel="0" collapsed="false">
      <c r="A12" s="8" t="s">
        <v>34</v>
      </c>
      <c r="B12" s="11"/>
      <c r="C12" s="11" t="n">
        <f aca="false">IF(Setup!$B$6="Same every month",$B12,0)</f>
        <v>0</v>
      </c>
      <c r="D12" s="11" t="n">
        <f aca="false">IF(Setup!$B$6="Same every month",$B12,0)</f>
        <v>0</v>
      </c>
      <c r="E12" s="11" t="n">
        <f aca="false">IF(Setup!$B$6="Same every month",$B12,0)</f>
        <v>0</v>
      </c>
      <c r="F12" s="11" t="n">
        <f aca="false">IF(Setup!$B$6="Same every month",$B12,0)</f>
        <v>0</v>
      </c>
      <c r="G12" s="11" t="n">
        <f aca="false">IF(Setup!$B$6="Same every month",$B12,0)</f>
        <v>0</v>
      </c>
      <c r="H12" s="11" t="n">
        <f aca="false">IF(Setup!$B$6="Same every month",$B12,0)</f>
        <v>0</v>
      </c>
      <c r="I12" s="11" t="n">
        <f aca="false">IF(Setup!$B$6="Same every month",$B12,0)</f>
        <v>0</v>
      </c>
      <c r="J12" s="11" t="n">
        <f aca="false">IF(Setup!$B$6="Same every month",$B12,0)</f>
        <v>0</v>
      </c>
      <c r="K12" s="11" t="n">
        <f aca="false">IF(Setup!$B$6="Same every month",$B12,0)</f>
        <v>0</v>
      </c>
      <c r="L12" s="11" t="n">
        <f aca="false">IF(Setup!$B$6="Same every month",$B12,0)</f>
        <v>0</v>
      </c>
      <c r="M12" s="11" t="n">
        <f aca="false">IF(Setup!$B$6="Same every month",$B12,0)</f>
        <v>0</v>
      </c>
      <c r="N12" s="18" t="n">
        <f aca="false">SUM(B12:M12)</f>
        <v>0</v>
      </c>
    </row>
    <row r="13" customFormat="false" ht="15" hidden="false" customHeight="false" outlineLevel="0" collapsed="false">
      <c r="A13" s="8" t="s">
        <v>35</v>
      </c>
      <c r="B13" s="11"/>
      <c r="C13" s="11" t="n">
        <f aca="false">IF(Setup!$B$6="Same every month",$B13,0)</f>
        <v>0</v>
      </c>
      <c r="D13" s="11" t="n">
        <f aca="false">IF(Setup!$B$6="Same every month",$B13,0)</f>
        <v>0</v>
      </c>
      <c r="E13" s="11" t="n">
        <f aca="false">IF(Setup!$B$6="Same every month",$B13,0)</f>
        <v>0</v>
      </c>
      <c r="F13" s="11" t="n">
        <f aca="false">IF(Setup!$B$6="Same every month",$B13,0)</f>
        <v>0</v>
      </c>
      <c r="G13" s="11" t="n">
        <f aca="false">IF(Setup!$B$6="Same every month",$B13,0)</f>
        <v>0</v>
      </c>
      <c r="H13" s="11" t="n">
        <f aca="false">IF(Setup!$B$6="Same every month",$B13,0)</f>
        <v>0</v>
      </c>
      <c r="I13" s="11" t="n">
        <f aca="false">IF(Setup!$B$6="Same every month",$B13,0)</f>
        <v>0</v>
      </c>
      <c r="J13" s="11" t="n">
        <f aca="false">IF(Setup!$B$6="Same every month",$B13,0)</f>
        <v>0</v>
      </c>
      <c r="K13" s="11" t="n">
        <f aca="false">IF(Setup!$B$6="Same every month",$B13,0)</f>
        <v>0</v>
      </c>
      <c r="L13" s="11" t="n">
        <f aca="false">IF(Setup!$B$6="Same every month",$B13,0)</f>
        <v>0</v>
      </c>
      <c r="M13" s="11" t="n">
        <f aca="false">IF(Setup!$B$6="Same every month",$B13,0)</f>
        <v>0</v>
      </c>
      <c r="N13" s="18" t="n">
        <f aca="false">SUM(B13:M13)</f>
        <v>0</v>
      </c>
    </row>
    <row r="14" customFormat="false" ht="15" hidden="false" customHeight="false" outlineLevel="0" collapsed="false">
      <c r="A14" s="8" t="s">
        <v>36</v>
      </c>
      <c r="B14" s="11"/>
      <c r="C14" s="11" t="n">
        <f aca="false">IF(Setup!$B$6="Same every month",$B14,0)</f>
        <v>0</v>
      </c>
      <c r="D14" s="11" t="n">
        <f aca="false">IF(Setup!$B$6="Same every month",$B14,0)</f>
        <v>0</v>
      </c>
      <c r="E14" s="11" t="n">
        <f aca="false">IF(Setup!$B$6="Same every month",$B14,0)</f>
        <v>0</v>
      </c>
      <c r="F14" s="11" t="n">
        <f aca="false">IF(Setup!$B$6="Same every month",$B14,0)</f>
        <v>0</v>
      </c>
      <c r="G14" s="11" t="n">
        <f aca="false">IF(Setup!$B$6="Same every month",$B14,0)</f>
        <v>0</v>
      </c>
      <c r="H14" s="11" t="n">
        <f aca="false">IF(Setup!$B$6="Same every month",$B14,0)</f>
        <v>0</v>
      </c>
      <c r="I14" s="11" t="n">
        <f aca="false">IF(Setup!$B$6="Same every month",$B14,0)</f>
        <v>0</v>
      </c>
      <c r="J14" s="11" t="n">
        <f aca="false">IF(Setup!$B$6="Same every month",$B14,0)</f>
        <v>0</v>
      </c>
      <c r="K14" s="11" t="n">
        <f aca="false">IF(Setup!$B$6="Same every month",$B14,0)</f>
        <v>0</v>
      </c>
      <c r="L14" s="11" t="n">
        <f aca="false">IF(Setup!$B$6="Same every month",$B14,0)</f>
        <v>0</v>
      </c>
      <c r="M14" s="11" t="n">
        <f aca="false">IF(Setup!$B$6="Same every month",$B14,0)</f>
        <v>0</v>
      </c>
      <c r="N14" s="18" t="n">
        <f aca="false">SUM(B14:M14)</f>
        <v>0</v>
      </c>
    </row>
    <row r="15" customFormat="false" ht="15" hidden="false" customHeight="false" outlineLevel="0" collapsed="false">
      <c r="A15" s="19" t="s">
        <v>37</v>
      </c>
      <c r="B15" s="20" t="n">
        <f aca="false">SUM(B12:B14)</f>
        <v>0</v>
      </c>
      <c r="C15" s="20" t="n">
        <f aca="false">SUM(C12:C14)</f>
        <v>0</v>
      </c>
      <c r="D15" s="20" t="n">
        <f aca="false">SUM(D12:D14)</f>
        <v>0</v>
      </c>
      <c r="E15" s="20" t="n">
        <f aca="false">SUM(E12:E14)</f>
        <v>0</v>
      </c>
      <c r="F15" s="20" t="n">
        <f aca="false">SUM(F12:F14)</f>
        <v>0</v>
      </c>
      <c r="G15" s="20" t="n">
        <f aca="false">SUM(G12:G14)</f>
        <v>0</v>
      </c>
      <c r="H15" s="20" t="n">
        <f aca="false">SUM(H12:H14)</f>
        <v>0</v>
      </c>
      <c r="I15" s="20" t="n">
        <f aca="false">SUM(I12:I14)</f>
        <v>0</v>
      </c>
      <c r="J15" s="20" t="n">
        <f aca="false">SUM(J12:J14)</f>
        <v>0</v>
      </c>
      <c r="K15" s="20" t="n">
        <f aca="false">SUM(K12:K14)</f>
        <v>0</v>
      </c>
      <c r="L15" s="20" t="n">
        <f aca="false">SUM(L12:L14)</f>
        <v>0</v>
      </c>
      <c r="M15" s="20" t="n">
        <f aca="false">SUM(M12:M14)</f>
        <v>0</v>
      </c>
      <c r="N15" s="20" t="n">
        <f aca="false">SUM(B15:M15)</f>
        <v>0</v>
      </c>
    </row>
    <row r="16" customFormat="false" ht="15" hidden="false" customHeight="false" outlineLevel="0" collapsed="false">
      <c r="A16" s="19" t="s">
        <v>38</v>
      </c>
      <c r="B16" s="20" t="n">
        <f aca="false">B9-B15</f>
        <v>2000000</v>
      </c>
      <c r="C16" s="20" t="n">
        <f aca="false">C9-C15</f>
        <v>2000000</v>
      </c>
      <c r="D16" s="20" t="n">
        <f aca="false">D9-D15</f>
        <v>2000000</v>
      </c>
      <c r="E16" s="20" t="n">
        <f aca="false">E9-E15</f>
        <v>2000000</v>
      </c>
      <c r="F16" s="20" t="n">
        <f aca="false">F9-F15</f>
        <v>2000000</v>
      </c>
      <c r="G16" s="20" t="n">
        <f aca="false">G9-G15</f>
        <v>2000000</v>
      </c>
      <c r="H16" s="20" t="n">
        <f aca="false">H9-H15</f>
        <v>2000000</v>
      </c>
      <c r="I16" s="20" t="n">
        <f aca="false">I9-I15</f>
        <v>2000000</v>
      </c>
      <c r="J16" s="20" t="n">
        <f aca="false">J9-J15</f>
        <v>2000000</v>
      </c>
      <c r="K16" s="20" t="n">
        <f aca="false">K9-K15</f>
        <v>2000000</v>
      </c>
      <c r="L16" s="20" t="n">
        <f aca="false">L9-L15</f>
        <v>2000000</v>
      </c>
      <c r="M16" s="20" t="n">
        <f aca="false">M9-M15</f>
        <v>2000000</v>
      </c>
      <c r="N16" s="20" t="n">
        <f aca="false">SUM(B16:M16)</f>
        <v>24000000</v>
      </c>
    </row>
    <row r="17" customFormat="false" ht="15" hidden="false" customHeight="false" outlineLevel="0" collapsed="false">
      <c r="A17" s="21" t="s">
        <v>39</v>
      </c>
      <c r="B17" s="22" t="n">
        <f aca="false">IFERROR(B16/B9,0)</f>
        <v>1</v>
      </c>
      <c r="C17" s="22" t="n">
        <f aca="false">IFERROR(C16/C9,0)</f>
        <v>1</v>
      </c>
      <c r="D17" s="22" t="n">
        <f aca="false">IFERROR(D16/D9,0)</f>
        <v>1</v>
      </c>
      <c r="E17" s="22" t="n">
        <f aca="false">IFERROR(E16/E9,0)</f>
        <v>1</v>
      </c>
      <c r="F17" s="22" t="n">
        <f aca="false">IFERROR(F16/F9,0)</f>
        <v>1</v>
      </c>
      <c r="G17" s="22" t="n">
        <f aca="false">IFERROR(G16/G9,0)</f>
        <v>1</v>
      </c>
      <c r="H17" s="22" t="n">
        <f aca="false">IFERROR(H16/H9,0)</f>
        <v>1</v>
      </c>
      <c r="I17" s="22" t="n">
        <f aca="false">IFERROR(I16/I9,0)</f>
        <v>1</v>
      </c>
      <c r="J17" s="22" t="n">
        <f aca="false">IFERROR(J16/J9,0)</f>
        <v>1</v>
      </c>
      <c r="K17" s="22" t="n">
        <f aca="false">IFERROR(K16/K9,0)</f>
        <v>1</v>
      </c>
      <c r="L17" s="22" t="n">
        <f aca="false">IFERROR(L16/L9,0)</f>
        <v>1</v>
      </c>
      <c r="M17" s="22" t="n">
        <f aca="false">IFERROR(M16/M9,0)</f>
        <v>1</v>
      </c>
      <c r="N17" s="22" t="n">
        <f aca="false">IFERROR(N16/N9,0)</f>
        <v>1</v>
      </c>
    </row>
    <row r="19" customFormat="false" ht="15" hidden="false" customHeight="false" outlineLevel="0" collapsed="false">
      <c r="A19" s="16" t="s">
        <v>40</v>
      </c>
      <c r="B19" s="17"/>
      <c r="C19" s="17"/>
      <c r="D19" s="17"/>
      <c r="E19" s="17"/>
      <c r="F19" s="17"/>
      <c r="G19" s="17"/>
      <c r="H19" s="17"/>
      <c r="I19" s="17"/>
      <c r="J19" s="17"/>
      <c r="K19" s="17"/>
      <c r="L19" s="17"/>
      <c r="M19" s="17"/>
      <c r="N19" s="17"/>
    </row>
    <row r="20" customFormat="false" ht="15" hidden="false" customHeight="false" outlineLevel="0" collapsed="false">
      <c r="A20" s="8" t="s">
        <v>41</v>
      </c>
      <c r="B20" s="11"/>
      <c r="C20" s="11" t="n">
        <f aca="false">IF(Setup!$B$6="Same every month",$B20,0)</f>
        <v>0</v>
      </c>
      <c r="D20" s="11" t="n">
        <f aca="false">IF(Setup!$B$6="Same every month",$B20,0)</f>
        <v>0</v>
      </c>
      <c r="E20" s="11" t="n">
        <f aca="false">IF(Setup!$B$6="Same every month",$B20,0)</f>
        <v>0</v>
      </c>
      <c r="F20" s="11" t="n">
        <f aca="false">IF(Setup!$B$6="Same every month",$B20,0)</f>
        <v>0</v>
      </c>
      <c r="G20" s="11" t="n">
        <f aca="false">IF(Setup!$B$6="Same every month",$B20,0)</f>
        <v>0</v>
      </c>
      <c r="H20" s="11" t="n">
        <f aca="false">IF(Setup!$B$6="Same every month",$B20,0)</f>
        <v>0</v>
      </c>
      <c r="I20" s="11" t="n">
        <f aca="false">IF(Setup!$B$6="Same every month",$B20,0)</f>
        <v>0</v>
      </c>
      <c r="J20" s="11" t="n">
        <f aca="false">IF(Setup!$B$6="Same every month",$B20,0)</f>
        <v>0</v>
      </c>
      <c r="K20" s="11" t="n">
        <f aca="false">IF(Setup!$B$6="Same every month",$B20,0)</f>
        <v>0</v>
      </c>
      <c r="L20" s="11" t="n">
        <f aca="false">IF(Setup!$B$6="Same every month",$B20,0)</f>
        <v>0</v>
      </c>
      <c r="M20" s="11" t="n">
        <f aca="false">IF(Setup!$B$6="Same every month",$B20,0)</f>
        <v>0</v>
      </c>
      <c r="N20" s="18" t="n">
        <f aca="false">SUM(B20:M20)</f>
        <v>0</v>
      </c>
    </row>
    <row r="21" customFormat="false" ht="15" hidden="false" customHeight="false" outlineLevel="0" collapsed="false">
      <c r="A21" s="8" t="s">
        <v>42</v>
      </c>
      <c r="B21" s="11"/>
      <c r="C21" s="11" t="n">
        <f aca="false">IF(Setup!$B$6="Same every month",$B21,0)</f>
        <v>0</v>
      </c>
      <c r="D21" s="11" t="n">
        <f aca="false">IF(Setup!$B$6="Same every month",$B21,0)</f>
        <v>0</v>
      </c>
      <c r="E21" s="11" t="n">
        <f aca="false">IF(Setup!$B$6="Same every month",$B21,0)</f>
        <v>0</v>
      </c>
      <c r="F21" s="11" t="n">
        <f aca="false">IF(Setup!$B$6="Same every month",$B21,0)</f>
        <v>0</v>
      </c>
      <c r="G21" s="11" t="n">
        <f aca="false">IF(Setup!$B$6="Same every month",$B21,0)</f>
        <v>0</v>
      </c>
      <c r="H21" s="11" t="n">
        <f aca="false">IF(Setup!$B$6="Same every month",$B21,0)</f>
        <v>0</v>
      </c>
      <c r="I21" s="11" t="n">
        <f aca="false">IF(Setup!$B$6="Same every month",$B21,0)</f>
        <v>0</v>
      </c>
      <c r="J21" s="11" t="n">
        <f aca="false">IF(Setup!$B$6="Same every month",$B21,0)</f>
        <v>0</v>
      </c>
      <c r="K21" s="11" t="n">
        <f aca="false">IF(Setup!$B$6="Same every month",$B21,0)</f>
        <v>0</v>
      </c>
      <c r="L21" s="11" t="n">
        <f aca="false">IF(Setup!$B$6="Same every month",$B21,0)</f>
        <v>0</v>
      </c>
      <c r="M21" s="11" t="n">
        <f aca="false">IF(Setup!$B$6="Same every month",$B21,0)</f>
        <v>0</v>
      </c>
      <c r="N21" s="18" t="n">
        <f aca="false">SUM(B21:M21)</f>
        <v>0</v>
      </c>
    </row>
    <row r="22" customFormat="false" ht="15" hidden="false" customHeight="false" outlineLevel="0" collapsed="false">
      <c r="A22" s="8" t="s">
        <v>43</v>
      </c>
      <c r="B22" s="11"/>
      <c r="C22" s="11" t="n">
        <f aca="false">IF(Setup!$B$6="Same every month",$B22,0)</f>
        <v>0</v>
      </c>
      <c r="D22" s="11" t="n">
        <f aca="false">IF(Setup!$B$6="Same every month",$B22,0)</f>
        <v>0</v>
      </c>
      <c r="E22" s="11" t="n">
        <f aca="false">IF(Setup!$B$6="Same every month",$B22,0)</f>
        <v>0</v>
      </c>
      <c r="F22" s="11" t="n">
        <f aca="false">IF(Setup!$B$6="Same every month",$B22,0)</f>
        <v>0</v>
      </c>
      <c r="G22" s="11" t="n">
        <f aca="false">IF(Setup!$B$6="Same every month",$B22,0)</f>
        <v>0</v>
      </c>
      <c r="H22" s="11" t="n">
        <f aca="false">IF(Setup!$B$6="Same every month",$B22,0)</f>
        <v>0</v>
      </c>
      <c r="I22" s="11" t="n">
        <f aca="false">IF(Setup!$B$6="Same every month",$B22,0)</f>
        <v>0</v>
      </c>
      <c r="J22" s="11" t="n">
        <f aca="false">IF(Setup!$B$6="Same every month",$B22,0)</f>
        <v>0</v>
      </c>
      <c r="K22" s="11" t="n">
        <f aca="false">IF(Setup!$B$6="Same every month",$B22,0)</f>
        <v>0</v>
      </c>
      <c r="L22" s="11" t="n">
        <f aca="false">IF(Setup!$B$6="Same every month",$B22,0)</f>
        <v>0</v>
      </c>
      <c r="M22" s="11" t="n">
        <f aca="false">IF(Setup!$B$6="Same every month",$B22,0)</f>
        <v>0</v>
      </c>
      <c r="N22" s="18" t="n">
        <f aca="false">SUM(B22:M22)</f>
        <v>0</v>
      </c>
    </row>
    <row r="23" customFormat="false" ht="15" hidden="false" customHeight="false" outlineLevel="0" collapsed="false">
      <c r="A23" s="8" t="s">
        <v>44</v>
      </c>
      <c r="B23" s="11"/>
      <c r="C23" s="11" t="n">
        <f aca="false">IF(Setup!$B$6="Same every month",$B23,0)</f>
        <v>0</v>
      </c>
      <c r="D23" s="11" t="n">
        <f aca="false">IF(Setup!$B$6="Same every month",$B23,0)</f>
        <v>0</v>
      </c>
      <c r="E23" s="11" t="n">
        <f aca="false">IF(Setup!$B$6="Same every month",$B23,0)</f>
        <v>0</v>
      </c>
      <c r="F23" s="11" t="n">
        <f aca="false">IF(Setup!$B$6="Same every month",$B23,0)</f>
        <v>0</v>
      </c>
      <c r="G23" s="11" t="n">
        <f aca="false">IF(Setup!$B$6="Same every month",$B23,0)</f>
        <v>0</v>
      </c>
      <c r="H23" s="11" t="n">
        <f aca="false">IF(Setup!$B$6="Same every month",$B23,0)</f>
        <v>0</v>
      </c>
      <c r="I23" s="11" t="n">
        <f aca="false">IF(Setup!$B$6="Same every month",$B23,0)</f>
        <v>0</v>
      </c>
      <c r="J23" s="11" t="n">
        <f aca="false">IF(Setup!$B$6="Same every month",$B23,0)</f>
        <v>0</v>
      </c>
      <c r="K23" s="11" t="n">
        <f aca="false">IF(Setup!$B$6="Same every month",$B23,0)</f>
        <v>0</v>
      </c>
      <c r="L23" s="11" t="n">
        <f aca="false">IF(Setup!$B$6="Same every month",$B23,0)</f>
        <v>0</v>
      </c>
      <c r="M23" s="11" t="n">
        <f aca="false">IF(Setup!$B$6="Same every month",$B23,0)</f>
        <v>0</v>
      </c>
      <c r="N23" s="18" t="n">
        <f aca="false">SUM(B23:M23)</f>
        <v>0</v>
      </c>
    </row>
    <row r="24" customFormat="false" ht="15" hidden="false" customHeight="false" outlineLevel="0" collapsed="false">
      <c r="A24" s="8" t="s">
        <v>45</v>
      </c>
      <c r="B24" s="11"/>
      <c r="C24" s="11" t="n">
        <f aca="false">IF(Setup!$B$6="Same every month",$B24,0)</f>
        <v>0</v>
      </c>
      <c r="D24" s="11" t="n">
        <f aca="false">IF(Setup!$B$6="Same every month",$B24,0)</f>
        <v>0</v>
      </c>
      <c r="E24" s="11" t="n">
        <f aca="false">IF(Setup!$B$6="Same every month",$B24,0)</f>
        <v>0</v>
      </c>
      <c r="F24" s="11" t="n">
        <f aca="false">IF(Setup!$B$6="Same every month",$B24,0)</f>
        <v>0</v>
      </c>
      <c r="G24" s="11" t="n">
        <f aca="false">IF(Setup!$B$6="Same every month",$B24,0)</f>
        <v>0</v>
      </c>
      <c r="H24" s="11" t="n">
        <f aca="false">IF(Setup!$B$6="Same every month",$B24,0)</f>
        <v>0</v>
      </c>
      <c r="I24" s="11" t="n">
        <f aca="false">IF(Setup!$B$6="Same every month",$B24,0)</f>
        <v>0</v>
      </c>
      <c r="J24" s="11" t="n">
        <f aca="false">IF(Setup!$B$6="Same every month",$B24,0)</f>
        <v>0</v>
      </c>
      <c r="K24" s="11" t="n">
        <f aca="false">IF(Setup!$B$6="Same every month",$B24,0)</f>
        <v>0</v>
      </c>
      <c r="L24" s="11" t="n">
        <f aca="false">IF(Setup!$B$6="Same every month",$B24,0)</f>
        <v>0</v>
      </c>
      <c r="M24" s="11" t="n">
        <f aca="false">IF(Setup!$B$6="Same every month",$B24,0)</f>
        <v>0</v>
      </c>
      <c r="N24" s="18" t="n">
        <f aca="false">SUM(B24:M24)</f>
        <v>0</v>
      </c>
    </row>
    <row r="25" customFormat="false" ht="15" hidden="false" customHeight="false" outlineLevel="0" collapsed="false">
      <c r="A25" s="8" t="s">
        <v>46</v>
      </c>
      <c r="B25" s="11"/>
      <c r="C25" s="11" t="n">
        <f aca="false">IF(Setup!$B$6="Same every month",$B25,0)</f>
        <v>0</v>
      </c>
      <c r="D25" s="11" t="n">
        <f aca="false">IF(Setup!$B$6="Same every month",$B25,0)</f>
        <v>0</v>
      </c>
      <c r="E25" s="11" t="n">
        <f aca="false">IF(Setup!$B$6="Same every month",$B25,0)</f>
        <v>0</v>
      </c>
      <c r="F25" s="11" t="n">
        <f aca="false">IF(Setup!$B$6="Same every month",$B25,0)</f>
        <v>0</v>
      </c>
      <c r="G25" s="11" t="n">
        <f aca="false">IF(Setup!$B$6="Same every month",$B25,0)</f>
        <v>0</v>
      </c>
      <c r="H25" s="11" t="n">
        <f aca="false">IF(Setup!$B$6="Same every month",$B25,0)</f>
        <v>0</v>
      </c>
      <c r="I25" s="11" t="n">
        <f aca="false">IF(Setup!$B$6="Same every month",$B25,0)</f>
        <v>0</v>
      </c>
      <c r="J25" s="11" t="n">
        <f aca="false">IF(Setup!$B$6="Same every month",$B25,0)</f>
        <v>0</v>
      </c>
      <c r="K25" s="11" t="n">
        <f aca="false">IF(Setup!$B$6="Same every month",$B25,0)</f>
        <v>0</v>
      </c>
      <c r="L25" s="11" t="n">
        <f aca="false">IF(Setup!$B$6="Same every month",$B25,0)</f>
        <v>0</v>
      </c>
      <c r="M25" s="11" t="n">
        <f aca="false">IF(Setup!$B$6="Same every month",$B25,0)</f>
        <v>0</v>
      </c>
      <c r="N25" s="18" t="n">
        <f aca="false">SUM(B25:M25)</f>
        <v>0</v>
      </c>
    </row>
    <row r="26" customFormat="false" ht="15" hidden="false" customHeight="false" outlineLevel="0" collapsed="false">
      <c r="A26" s="8" t="s">
        <v>47</v>
      </c>
      <c r="B26" s="11"/>
      <c r="C26" s="11" t="n">
        <f aca="false">IF(Setup!$B$6="Same every month",$B26,0)</f>
        <v>0</v>
      </c>
      <c r="D26" s="11" t="n">
        <f aca="false">IF(Setup!$B$6="Same every month",$B26,0)</f>
        <v>0</v>
      </c>
      <c r="E26" s="11" t="n">
        <f aca="false">IF(Setup!$B$6="Same every month",$B26,0)</f>
        <v>0</v>
      </c>
      <c r="F26" s="11" t="n">
        <f aca="false">IF(Setup!$B$6="Same every month",$B26,0)</f>
        <v>0</v>
      </c>
      <c r="G26" s="11" t="n">
        <f aca="false">IF(Setup!$B$6="Same every month",$B26,0)</f>
        <v>0</v>
      </c>
      <c r="H26" s="11" t="n">
        <f aca="false">IF(Setup!$B$6="Same every month",$B26,0)</f>
        <v>0</v>
      </c>
      <c r="I26" s="11" t="n">
        <f aca="false">IF(Setup!$B$6="Same every month",$B26,0)</f>
        <v>0</v>
      </c>
      <c r="J26" s="11" t="n">
        <f aca="false">IF(Setup!$B$6="Same every month",$B26,0)</f>
        <v>0</v>
      </c>
      <c r="K26" s="11" t="n">
        <f aca="false">IF(Setup!$B$6="Same every month",$B26,0)</f>
        <v>0</v>
      </c>
      <c r="L26" s="11" t="n">
        <f aca="false">IF(Setup!$B$6="Same every month",$B26,0)</f>
        <v>0</v>
      </c>
      <c r="M26" s="11" t="n">
        <f aca="false">IF(Setup!$B$6="Same every month",$B26,0)</f>
        <v>0</v>
      </c>
      <c r="N26" s="18" t="n">
        <f aca="false">SUM(B26:M26)</f>
        <v>0</v>
      </c>
    </row>
    <row r="27" customFormat="false" ht="15" hidden="false" customHeight="false" outlineLevel="0" collapsed="false">
      <c r="A27" s="8" t="s">
        <v>48</v>
      </c>
      <c r="B27" s="11"/>
      <c r="C27" s="11" t="n">
        <f aca="false">IF(Setup!$B$6="Same every month",$B27,0)</f>
        <v>0</v>
      </c>
      <c r="D27" s="11" t="n">
        <f aca="false">IF(Setup!$B$6="Same every month",$B27,0)</f>
        <v>0</v>
      </c>
      <c r="E27" s="11" t="n">
        <f aca="false">IF(Setup!$B$6="Same every month",$B27,0)</f>
        <v>0</v>
      </c>
      <c r="F27" s="11" t="n">
        <f aca="false">IF(Setup!$B$6="Same every month",$B27,0)</f>
        <v>0</v>
      </c>
      <c r="G27" s="11" t="n">
        <f aca="false">IF(Setup!$B$6="Same every month",$B27,0)</f>
        <v>0</v>
      </c>
      <c r="H27" s="11" t="n">
        <f aca="false">IF(Setup!$B$6="Same every month",$B27,0)</f>
        <v>0</v>
      </c>
      <c r="I27" s="11" t="n">
        <f aca="false">IF(Setup!$B$6="Same every month",$B27,0)</f>
        <v>0</v>
      </c>
      <c r="J27" s="11" t="n">
        <f aca="false">IF(Setup!$B$6="Same every month",$B27,0)</f>
        <v>0</v>
      </c>
      <c r="K27" s="11" t="n">
        <f aca="false">IF(Setup!$B$6="Same every month",$B27,0)</f>
        <v>0</v>
      </c>
      <c r="L27" s="11" t="n">
        <f aca="false">IF(Setup!$B$6="Same every month",$B27,0)</f>
        <v>0</v>
      </c>
      <c r="M27" s="11" t="n">
        <f aca="false">IF(Setup!$B$6="Same every month",$B27,0)</f>
        <v>0</v>
      </c>
      <c r="N27" s="18" t="n">
        <f aca="false">SUM(B27:M27)</f>
        <v>0</v>
      </c>
    </row>
    <row r="28" customFormat="false" ht="15" hidden="false" customHeight="false" outlineLevel="0" collapsed="false">
      <c r="A28" s="8" t="s">
        <v>49</v>
      </c>
      <c r="B28" s="11"/>
      <c r="C28" s="11" t="n">
        <f aca="false">IF(Setup!$B$6="Same every month",$B28,0)</f>
        <v>0</v>
      </c>
      <c r="D28" s="11" t="n">
        <f aca="false">IF(Setup!$B$6="Same every month",$B28,0)</f>
        <v>0</v>
      </c>
      <c r="E28" s="11" t="n">
        <f aca="false">IF(Setup!$B$6="Same every month",$B28,0)</f>
        <v>0</v>
      </c>
      <c r="F28" s="11" t="n">
        <f aca="false">IF(Setup!$B$6="Same every month",$B28,0)</f>
        <v>0</v>
      </c>
      <c r="G28" s="11" t="n">
        <f aca="false">IF(Setup!$B$6="Same every month",$B28,0)</f>
        <v>0</v>
      </c>
      <c r="H28" s="11" t="n">
        <f aca="false">IF(Setup!$B$6="Same every month",$B28,0)</f>
        <v>0</v>
      </c>
      <c r="I28" s="11" t="n">
        <f aca="false">IF(Setup!$B$6="Same every month",$B28,0)</f>
        <v>0</v>
      </c>
      <c r="J28" s="11" t="n">
        <f aca="false">IF(Setup!$B$6="Same every month",$B28,0)</f>
        <v>0</v>
      </c>
      <c r="K28" s="11" t="n">
        <f aca="false">IF(Setup!$B$6="Same every month",$B28,0)</f>
        <v>0</v>
      </c>
      <c r="L28" s="11" t="n">
        <f aca="false">IF(Setup!$B$6="Same every month",$B28,0)</f>
        <v>0</v>
      </c>
      <c r="M28" s="11" t="n">
        <f aca="false">IF(Setup!$B$6="Same every month",$B28,0)</f>
        <v>0</v>
      </c>
      <c r="N28" s="18" t="n">
        <f aca="false">SUM(B28:M28)</f>
        <v>0</v>
      </c>
    </row>
    <row r="29" customFormat="false" ht="15" hidden="false" customHeight="false" outlineLevel="0" collapsed="false">
      <c r="A29" s="8" t="s">
        <v>50</v>
      </c>
      <c r="B29" s="11"/>
      <c r="C29" s="11" t="n">
        <f aca="false">IF(Setup!$B$6="Same every month",$B29,0)</f>
        <v>0</v>
      </c>
      <c r="D29" s="11" t="n">
        <f aca="false">IF(Setup!$B$6="Same every month",$B29,0)</f>
        <v>0</v>
      </c>
      <c r="E29" s="11" t="n">
        <f aca="false">IF(Setup!$B$6="Same every month",$B29,0)</f>
        <v>0</v>
      </c>
      <c r="F29" s="11" t="n">
        <f aca="false">IF(Setup!$B$6="Same every month",$B29,0)</f>
        <v>0</v>
      </c>
      <c r="G29" s="11" t="n">
        <f aca="false">IF(Setup!$B$6="Same every month",$B29,0)</f>
        <v>0</v>
      </c>
      <c r="H29" s="11" t="n">
        <f aca="false">IF(Setup!$B$6="Same every month",$B29,0)</f>
        <v>0</v>
      </c>
      <c r="I29" s="11" t="n">
        <f aca="false">IF(Setup!$B$6="Same every month",$B29,0)</f>
        <v>0</v>
      </c>
      <c r="J29" s="11" t="n">
        <f aca="false">IF(Setup!$B$6="Same every month",$B29,0)</f>
        <v>0</v>
      </c>
      <c r="K29" s="11" t="n">
        <f aca="false">IF(Setup!$B$6="Same every month",$B29,0)</f>
        <v>0</v>
      </c>
      <c r="L29" s="11" t="n">
        <f aca="false">IF(Setup!$B$6="Same every month",$B29,0)</f>
        <v>0</v>
      </c>
      <c r="M29" s="11" t="n">
        <f aca="false">IF(Setup!$B$6="Same every month",$B29,0)</f>
        <v>0</v>
      </c>
      <c r="N29" s="18" t="n">
        <f aca="false">SUM(B29:M29)</f>
        <v>0</v>
      </c>
    </row>
    <row r="30" customFormat="false" ht="15" hidden="false" customHeight="false" outlineLevel="0" collapsed="false">
      <c r="A30" s="8" t="s">
        <v>51</v>
      </c>
      <c r="B30" s="11"/>
      <c r="C30" s="11" t="n">
        <f aca="false">IF(Setup!$B$6="Same every month",$B30,0)</f>
        <v>0</v>
      </c>
      <c r="D30" s="11" t="n">
        <f aca="false">IF(Setup!$B$6="Same every month",$B30,0)</f>
        <v>0</v>
      </c>
      <c r="E30" s="11" t="n">
        <f aca="false">IF(Setup!$B$6="Same every month",$B30,0)</f>
        <v>0</v>
      </c>
      <c r="F30" s="11" t="n">
        <f aca="false">IF(Setup!$B$6="Same every month",$B30,0)</f>
        <v>0</v>
      </c>
      <c r="G30" s="11" t="n">
        <f aca="false">IF(Setup!$B$6="Same every month",$B30,0)</f>
        <v>0</v>
      </c>
      <c r="H30" s="11" t="n">
        <f aca="false">IF(Setup!$B$6="Same every month",$B30,0)</f>
        <v>0</v>
      </c>
      <c r="I30" s="11" t="n">
        <f aca="false">IF(Setup!$B$6="Same every month",$B30,0)</f>
        <v>0</v>
      </c>
      <c r="J30" s="11" t="n">
        <f aca="false">IF(Setup!$B$6="Same every month",$B30,0)</f>
        <v>0</v>
      </c>
      <c r="K30" s="11" t="n">
        <f aca="false">IF(Setup!$B$6="Same every month",$B30,0)</f>
        <v>0</v>
      </c>
      <c r="L30" s="11" t="n">
        <f aca="false">IF(Setup!$B$6="Same every month",$B30,0)</f>
        <v>0</v>
      </c>
      <c r="M30" s="11" t="n">
        <f aca="false">IF(Setup!$B$6="Same every month",$B30,0)</f>
        <v>0</v>
      </c>
      <c r="N30" s="18" t="n">
        <f aca="false">SUM(B30:M30)</f>
        <v>0</v>
      </c>
    </row>
    <row r="31" customFormat="false" ht="15" hidden="false" customHeight="false" outlineLevel="0" collapsed="false">
      <c r="A31" s="8" t="s">
        <v>52</v>
      </c>
      <c r="B31" s="11"/>
      <c r="C31" s="11" t="n">
        <f aca="false">IF(Setup!$B$6="Same every month",$B31,0)</f>
        <v>0</v>
      </c>
      <c r="D31" s="11" t="n">
        <f aca="false">IF(Setup!$B$6="Same every month",$B31,0)</f>
        <v>0</v>
      </c>
      <c r="E31" s="11" t="n">
        <f aca="false">IF(Setup!$B$6="Same every month",$B31,0)</f>
        <v>0</v>
      </c>
      <c r="F31" s="11" t="n">
        <f aca="false">IF(Setup!$B$6="Same every month",$B31,0)</f>
        <v>0</v>
      </c>
      <c r="G31" s="11" t="n">
        <f aca="false">IF(Setup!$B$6="Same every month",$B31,0)</f>
        <v>0</v>
      </c>
      <c r="H31" s="11" t="n">
        <f aca="false">IF(Setup!$B$6="Same every month",$B31,0)</f>
        <v>0</v>
      </c>
      <c r="I31" s="11" t="n">
        <f aca="false">IF(Setup!$B$6="Same every month",$B31,0)</f>
        <v>0</v>
      </c>
      <c r="J31" s="11" t="n">
        <f aca="false">IF(Setup!$B$6="Same every month",$B31,0)</f>
        <v>0</v>
      </c>
      <c r="K31" s="11" t="n">
        <f aca="false">IF(Setup!$B$6="Same every month",$B31,0)</f>
        <v>0</v>
      </c>
      <c r="L31" s="11" t="n">
        <f aca="false">IF(Setup!$B$6="Same every month",$B31,0)</f>
        <v>0</v>
      </c>
      <c r="M31" s="11" t="n">
        <f aca="false">IF(Setup!$B$6="Same every month",$B31,0)</f>
        <v>0</v>
      </c>
      <c r="N31" s="18" t="n">
        <f aca="false">SUM(B31:M31)</f>
        <v>0</v>
      </c>
    </row>
    <row r="32" customFormat="false" ht="15" hidden="false" customHeight="false" outlineLevel="0" collapsed="false">
      <c r="A32" s="19" t="s">
        <v>53</v>
      </c>
      <c r="B32" s="20" t="n">
        <f aca="false">SUM(B20:B31)</f>
        <v>0</v>
      </c>
      <c r="C32" s="20" t="n">
        <f aca="false">SUM(C20:C31)</f>
        <v>0</v>
      </c>
      <c r="D32" s="20" t="n">
        <f aca="false">SUM(D20:D31)</f>
        <v>0</v>
      </c>
      <c r="E32" s="20" t="n">
        <f aca="false">SUM(E20:E31)</f>
        <v>0</v>
      </c>
      <c r="F32" s="20" t="n">
        <f aca="false">SUM(F20:F31)</f>
        <v>0</v>
      </c>
      <c r="G32" s="20" t="n">
        <f aca="false">SUM(G20:G31)</f>
        <v>0</v>
      </c>
      <c r="H32" s="20" t="n">
        <f aca="false">SUM(H20:H31)</f>
        <v>0</v>
      </c>
      <c r="I32" s="20" t="n">
        <f aca="false">SUM(I20:I31)</f>
        <v>0</v>
      </c>
      <c r="J32" s="20" t="n">
        <f aca="false">SUM(J20:J31)</f>
        <v>0</v>
      </c>
      <c r="K32" s="20" t="n">
        <f aca="false">SUM(K20:K31)</f>
        <v>0</v>
      </c>
      <c r="L32" s="20" t="n">
        <f aca="false">SUM(L20:L31)</f>
        <v>0</v>
      </c>
      <c r="M32" s="20" t="n">
        <f aca="false">SUM(M20:M31)</f>
        <v>0</v>
      </c>
      <c r="N32" s="20" t="n">
        <f aca="false">SUM(B32:M32)</f>
        <v>0</v>
      </c>
    </row>
    <row r="34" customFormat="false" ht="15" hidden="false" customHeight="false" outlineLevel="0" collapsed="false">
      <c r="A34" s="19" t="s">
        <v>54</v>
      </c>
      <c r="B34" s="20" t="n">
        <f aca="false">B16-B32</f>
        <v>2000000</v>
      </c>
      <c r="C34" s="20" t="n">
        <f aca="false">C16-C32</f>
        <v>2000000</v>
      </c>
      <c r="D34" s="20" t="n">
        <f aca="false">D16-D32</f>
        <v>2000000</v>
      </c>
      <c r="E34" s="20" t="n">
        <f aca="false">E16-E32</f>
        <v>2000000</v>
      </c>
      <c r="F34" s="20" t="n">
        <f aca="false">F16-F32</f>
        <v>2000000</v>
      </c>
      <c r="G34" s="20" t="n">
        <f aca="false">G16-G32</f>
        <v>2000000</v>
      </c>
      <c r="H34" s="20" t="n">
        <f aca="false">H16-H32</f>
        <v>2000000</v>
      </c>
      <c r="I34" s="20" t="n">
        <f aca="false">I16-I32</f>
        <v>2000000</v>
      </c>
      <c r="J34" s="20" t="n">
        <f aca="false">J16-J32</f>
        <v>2000000</v>
      </c>
      <c r="K34" s="20" t="n">
        <f aca="false">K16-K32</f>
        <v>2000000</v>
      </c>
      <c r="L34" s="20" t="n">
        <f aca="false">L16-L32</f>
        <v>2000000</v>
      </c>
      <c r="M34" s="20" t="n">
        <f aca="false">M16-M32</f>
        <v>2000000</v>
      </c>
      <c r="N34" s="20" t="n">
        <f aca="false">SUM(B34:M34)</f>
        <v>24000000</v>
      </c>
    </row>
    <row r="35" customFormat="false" ht="15" hidden="false" customHeight="false" outlineLevel="0" collapsed="false">
      <c r="A35" s="21" t="s">
        <v>55</v>
      </c>
      <c r="B35" s="22" t="n">
        <f aca="false">IFERROR(B34/B9,0)</f>
        <v>1</v>
      </c>
      <c r="C35" s="22" t="n">
        <f aca="false">IFERROR(C34/C9,0)</f>
        <v>1</v>
      </c>
      <c r="D35" s="22" t="n">
        <f aca="false">IFERROR(D34/D9,0)</f>
        <v>1</v>
      </c>
      <c r="E35" s="22" t="n">
        <f aca="false">IFERROR(E34/E9,0)</f>
        <v>1</v>
      </c>
      <c r="F35" s="22" t="n">
        <f aca="false">IFERROR(F34/F9,0)</f>
        <v>1</v>
      </c>
      <c r="G35" s="22" t="n">
        <f aca="false">IFERROR(G34/G9,0)</f>
        <v>1</v>
      </c>
      <c r="H35" s="22" t="n">
        <f aca="false">IFERROR(H34/H9,0)</f>
        <v>1</v>
      </c>
      <c r="I35" s="22" t="n">
        <f aca="false">IFERROR(I34/I9,0)</f>
        <v>1</v>
      </c>
      <c r="J35" s="22" t="n">
        <f aca="false">IFERROR(J34/J9,0)</f>
        <v>1</v>
      </c>
      <c r="K35" s="22" t="n">
        <f aca="false">IFERROR(K34/K9,0)</f>
        <v>1</v>
      </c>
      <c r="L35" s="22" t="n">
        <f aca="false">IFERROR(L34/L9,0)</f>
        <v>1</v>
      </c>
      <c r="M35" s="22" t="n">
        <f aca="false">IFERROR(M34/M9,0)</f>
        <v>1</v>
      </c>
      <c r="N35" s="22" t="n">
        <f aca="false">IFERROR(N34/N9,0)</f>
        <v>1</v>
      </c>
    </row>
    <row r="37" customFormat="false" ht="15" hidden="false" customHeight="false" outlineLevel="0" collapsed="false">
      <c r="A37" s="16" t="s">
        <v>56</v>
      </c>
      <c r="B37" s="17"/>
      <c r="C37" s="17"/>
      <c r="D37" s="17"/>
      <c r="E37" s="17"/>
      <c r="F37" s="17"/>
      <c r="G37" s="17"/>
      <c r="H37" s="17"/>
      <c r="I37" s="17"/>
      <c r="J37" s="17"/>
      <c r="K37" s="17"/>
      <c r="L37" s="17"/>
      <c r="M37" s="17"/>
      <c r="N37" s="17"/>
    </row>
    <row r="38" customFormat="false" ht="15" hidden="false" customHeight="false" outlineLevel="0" collapsed="false">
      <c r="A38" s="21" t="s">
        <v>57</v>
      </c>
      <c r="B38" s="23" t="n">
        <f aca="false">Setup!$B$5</f>
        <v>2600000</v>
      </c>
      <c r="C38" s="24" t="n">
        <f aca="false">B41</f>
        <v>4600000</v>
      </c>
      <c r="D38" s="24" t="n">
        <f aca="false">C41</f>
        <v>6600000</v>
      </c>
      <c r="E38" s="24" t="n">
        <f aca="false">D41</f>
        <v>8600000</v>
      </c>
      <c r="F38" s="24" t="n">
        <f aca="false">E41</f>
        <v>10600000</v>
      </c>
      <c r="G38" s="24" t="n">
        <f aca="false">F41</f>
        <v>12600000</v>
      </c>
      <c r="H38" s="24" t="n">
        <f aca="false">G41</f>
        <v>14600000</v>
      </c>
      <c r="I38" s="24" t="n">
        <f aca="false">H41</f>
        <v>16600000</v>
      </c>
      <c r="J38" s="24" t="n">
        <f aca="false">I41</f>
        <v>18600000</v>
      </c>
      <c r="K38" s="24" t="n">
        <f aca="false">J41</f>
        <v>20600000</v>
      </c>
      <c r="L38" s="24" t="n">
        <f aca="false">K41</f>
        <v>22600000</v>
      </c>
      <c r="M38" s="24" t="n">
        <f aca="false">L41</f>
        <v>24600000</v>
      </c>
      <c r="N38" s="24" t="n">
        <f aca="false">B38</f>
        <v>2600000</v>
      </c>
    </row>
    <row r="39" customFormat="false" ht="15" hidden="false" customHeight="false" outlineLevel="0" collapsed="false">
      <c r="A39" s="21" t="s">
        <v>58</v>
      </c>
      <c r="B39" s="11"/>
      <c r="C39" s="11"/>
      <c r="D39" s="11"/>
      <c r="E39" s="11"/>
      <c r="F39" s="11"/>
      <c r="G39" s="11"/>
      <c r="H39" s="11"/>
      <c r="I39" s="11"/>
      <c r="J39" s="11"/>
      <c r="K39" s="11"/>
      <c r="L39" s="11"/>
      <c r="M39" s="11"/>
      <c r="N39" s="18" t="n">
        <f aca="false">SUM(B39:M39)</f>
        <v>0</v>
      </c>
    </row>
    <row r="40" customFormat="false" ht="15" hidden="false" customHeight="false" outlineLevel="0" collapsed="false">
      <c r="A40" s="21" t="s">
        <v>59</v>
      </c>
      <c r="B40" s="11"/>
      <c r="C40" s="11"/>
      <c r="D40" s="11"/>
      <c r="E40" s="11"/>
      <c r="F40" s="11"/>
      <c r="G40" s="11"/>
      <c r="H40" s="11"/>
      <c r="I40" s="11"/>
      <c r="J40" s="11"/>
      <c r="K40" s="11"/>
      <c r="L40" s="11"/>
      <c r="M40" s="11"/>
      <c r="N40" s="18" t="n">
        <f aca="false">SUM(B40:M40)</f>
        <v>0</v>
      </c>
    </row>
    <row r="41" customFormat="false" ht="15" hidden="false" customHeight="false" outlineLevel="0" collapsed="false">
      <c r="A41" s="7" t="s">
        <v>60</v>
      </c>
      <c r="B41" s="18" t="n">
        <f aca="false">B38+B34+B39-B40</f>
        <v>4600000</v>
      </c>
      <c r="C41" s="18" t="n">
        <f aca="false">C38+C34+C39-C40</f>
        <v>6600000</v>
      </c>
      <c r="D41" s="18" t="n">
        <f aca="false">D38+D34+D39-D40</f>
        <v>8600000</v>
      </c>
      <c r="E41" s="18" t="n">
        <f aca="false">E38+E34+E39-E40</f>
        <v>10600000</v>
      </c>
      <c r="F41" s="18" t="n">
        <f aca="false">F38+F34+F39-F40</f>
        <v>12600000</v>
      </c>
      <c r="G41" s="18" t="n">
        <f aca="false">G38+G34+G39-G40</f>
        <v>14600000</v>
      </c>
      <c r="H41" s="18" t="n">
        <f aca="false">H38+H34+H39-H40</f>
        <v>16600000</v>
      </c>
      <c r="I41" s="18" t="n">
        <f aca="false">I38+I34+I39-I40</f>
        <v>18600000</v>
      </c>
      <c r="J41" s="18" t="n">
        <f aca="false">J38+J34+J39-J40</f>
        <v>20600000</v>
      </c>
      <c r="K41" s="18" t="n">
        <f aca="false">K38+K34+K39-K40</f>
        <v>22600000</v>
      </c>
      <c r="L41" s="18" t="n">
        <f aca="false">L38+L34+L39-L40</f>
        <v>24600000</v>
      </c>
      <c r="M41" s="18" t="n">
        <f aca="false">M38+M34+M39-M40</f>
        <v>26600000</v>
      </c>
      <c r="N41" s="18" t="n">
        <f aca="false">M41</f>
        <v>26600000</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&amp;CRetail Shop Trader budget · Klario Finance</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14" min="2" style="0" width="13"/>
  </cols>
  <sheetData>
    <row r="1" customFormat="false" ht="17.35" hidden="false" customHeight="false" outlineLevel="0" collapsed="false">
      <c r="A1" s="6" t="str">
        <f aca="false">Setup!B3&amp;" | Actuals"</f>
        <v>Your Business Ltd | Actuals</v>
      </c>
    </row>
    <row r="2" customFormat="false" ht="15" hidden="false" customHeight="false" outlineLevel="0" collapsed="false">
      <c r="A2" s="12" t="s">
        <v>61</v>
      </c>
    </row>
    <row r="4" customFormat="false" ht="15" hidden="false" customHeight="false" outlineLevel="0" collapsed="false">
      <c r="A4" s="13" t="s">
        <v>26</v>
      </c>
      <c r="B4" s="14" t="n">
        <f aca="false">EDATE(Setup!$B$4,0)</f>
        <v>46388</v>
      </c>
      <c r="C4" s="14" t="n">
        <f aca="false">EDATE(Setup!$B$4,1)</f>
        <v>46419</v>
      </c>
      <c r="D4" s="14" t="n">
        <f aca="false">EDATE(Setup!$B$4,2)</f>
        <v>46447</v>
      </c>
      <c r="E4" s="14" t="n">
        <f aca="false">EDATE(Setup!$B$4,3)</f>
        <v>46478</v>
      </c>
      <c r="F4" s="14" t="n">
        <f aca="false">EDATE(Setup!$B$4,4)</f>
        <v>46508</v>
      </c>
      <c r="G4" s="14" t="n">
        <f aca="false">EDATE(Setup!$B$4,5)</f>
        <v>46539</v>
      </c>
      <c r="H4" s="14" t="n">
        <f aca="false">EDATE(Setup!$B$4,6)</f>
        <v>46569</v>
      </c>
      <c r="I4" s="14" t="n">
        <f aca="false">EDATE(Setup!$B$4,7)</f>
        <v>46600</v>
      </c>
      <c r="J4" s="14" t="n">
        <f aca="false">EDATE(Setup!$B$4,8)</f>
        <v>46631</v>
      </c>
      <c r="K4" s="14" t="n">
        <f aca="false">EDATE(Setup!$B$4,9)</f>
        <v>46661</v>
      </c>
      <c r="L4" s="14" t="n">
        <f aca="false">EDATE(Setup!$B$4,10)</f>
        <v>46692</v>
      </c>
      <c r="M4" s="14" t="n">
        <f aca="false">EDATE(Setup!$B$4,11)</f>
        <v>46722</v>
      </c>
      <c r="N4" s="15" t="s">
        <v>27</v>
      </c>
    </row>
    <row r="5" customFormat="false" ht="15" hidden="false" customHeight="false" outlineLevel="0" collapsed="false">
      <c r="A5" s="16" t="s">
        <v>28</v>
      </c>
      <c r="B5" s="17"/>
      <c r="C5" s="17"/>
      <c r="D5" s="17"/>
      <c r="E5" s="17"/>
      <c r="F5" s="17"/>
      <c r="G5" s="17"/>
      <c r="H5" s="17"/>
      <c r="I5" s="17"/>
      <c r="J5" s="17"/>
      <c r="K5" s="17"/>
      <c r="L5" s="17"/>
      <c r="M5" s="17"/>
      <c r="N5" s="17"/>
    </row>
    <row r="6" customFormat="false" ht="15" hidden="false" customHeight="false" outlineLevel="0" collapsed="false">
      <c r="A6" s="25" t="str">
        <f aca="false">Budget!A6</f>
        <v>Shop sales</v>
      </c>
      <c r="B6" s="11"/>
      <c r="C6" s="11"/>
      <c r="D6" s="11"/>
      <c r="E6" s="11"/>
      <c r="F6" s="11"/>
      <c r="G6" s="11"/>
      <c r="H6" s="11"/>
      <c r="I6" s="11"/>
      <c r="J6" s="11"/>
      <c r="K6" s="11"/>
      <c r="L6" s="11"/>
      <c r="M6" s="11"/>
      <c r="N6" s="18" t="n">
        <f aca="false">SUM(B6:M6)</f>
        <v>0</v>
      </c>
    </row>
    <row r="7" customFormat="false" ht="15" hidden="false" customHeight="false" outlineLevel="0" collapsed="false">
      <c r="A7" s="25" t="str">
        <f aca="false">Budget!A7</f>
        <v>Online and social media sales</v>
      </c>
      <c r="B7" s="11"/>
      <c r="C7" s="11"/>
      <c r="D7" s="11"/>
      <c r="E7" s="11"/>
      <c r="F7" s="11"/>
      <c r="G7" s="11"/>
      <c r="H7" s="11"/>
      <c r="I7" s="11"/>
      <c r="J7" s="11"/>
      <c r="K7" s="11"/>
      <c r="L7" s="11"/>
      <c r="M7" s="11"/>
      <c r="N7" s="18" t="n">
        <f aca="false">SUM(B7:M7)</f>
        <v>0</v>
      </c>
    </row>
    <row r="8" customFormat="false" ht="15" hidden="false" customHeight="false" outlineLevel="0" collapsed="false">
      <c r="A8" s="25" t="str">
        <f aca="false">Budget!A8</f>
        <v>Wholesale orders</v>
      </c>
      <c r="B8" s="11"/>
      <c r="C8" s="11"/>
      <c r="D8" s="11"/>
      <c r="E8" s="11"/>
      <c r="F8" s="11"/>
      <c r="G8" s="11"/>
      <c r="H8" s="11"/>
      <c r="I8" s="11"/>
      <c r="J8" s="11"/>
      <c r="K8" s="11"/>
      <c r="L8" s="11"/>
      <c r="M8" s="11"/>
      <c r="N8" s="18" t="n">
        <f aca="false">SUM(B8:M8)</f>
        <v>0</v>
      </c>
    </row>
    <row r="9" customFormat="false" ht="15" hidden="false" customHeight="false" outlineLevel="0" collapsed="false">
      <c r="A9" s="19" t="s">
        <v>32</v>
      </c>
      <c r="B9" s="20" t="n">
        <f aca="false">SUM(B6:B8)</f>
        <v>0</v>
      </c>
      <c r="C9" s="20" t="n">
        <f aca="false">SUM(C6:C8)</f>
        <v>0</v>
      </c>
      <c r="D9" s="20" t="n">
        <f aca="false">SUM(D6:D8)</f>
        <v>0</v>
      </c>
      <c r="E9" s="20" t="n">
        <f aca="false">SUM(E6:E8)</f>
        <v>0</v>
      </c>
      <c r="F9" s="20" t="n">
        <f aca="false">SUM(F6:F8)</f>
        <v>0</v>
      </c>
      <c r="G9" s="20" t="n">
        <f aca="false">SUM(G6:G8)</f>
        <v>0</v>
      </c>
      <c r="H9" s="20" t="n">
        <f aca="false">SUM(H6:H8)</f>
        <v>0</v>
      </c>
      <c r="I9" s="20" t="n">
        <f aca="false">SUM(I6:I8)</f>
        <v>0</v>
      </c>
      <c r="J9" s="20" t="n">
        <f aca="false">SUM(J6:J8)</f>
        <v>0</v>
      </c>
      <c r="K9" s="20" t="n">
        <f aca="false">SUM(K6:K8)</f>
        <v>0</v>
      </c>
      <c r="L9" s="20" t="n">
        <f aca="false">SUM(L6:L8)</f>
        <v>0</v>
      </c>
      <c r="M9" s="20" t="n">
        <f aca="false">SUM(M6:M8)</f>
        <v>0</v>
      </c>
      <c r="N9" s="20" t="n">
        <f aca="false">SUM(B9:M9)</f>
        <v>0</v>
      </c>
    </row>
    <row r="11" customFormat="false" ht="15" hidden="false" customHeight="false" outlineLevel="0" collapsed="false">
      <c r="A11" s="16" t="s">
        <v>33</v>
      </c>
      <c r="B11" s="17"/>
      <c r="C11" s="17"/>
      <c r="D11" s="17"/>
      <c r="E11" s="17"/>
      <c r="F11" s="17"/>
      <c r="G11" s="17"/>
      <c r="H11" s="17"/>
      <c r="I11" s="17"/>
      <c r="J11" s="17"/>
      <c r="K11" s="17"/>
      <c r="L11" s="17"/>
      <c r="M11" s="17"/>
      <c r="N11" s="17"/>
    </row>
    <row r="12" customFormat="false" ht="15" hidden="false" customHeight="false" outlineLevel="0" collapsed="false">
      <c r="A12" s="25" t="str">
        <f aca="false">Budget!A12</f>
        <v>Stock purchases</v>
      </c>
      <c r="B12" s="11"/>
      <c r="C12" s="11"/>
      <c r="D12" s="11"/>
      <c r="E12" s="11"/>
      <c r="F12" s="11"/>
      <c r="G12" s="11"/>
      <c r="H12" s="11"/>
      <c r="I12" s="11"/>
      <c r="J12" s="11"/>
      <c r="K12" s="11"/>
      <c r="L12" s="11"/>
      <c r="M12" s="11"/>
      <c r="N12" s="18" t="n">
        <f aca="false">SUM(B12:M12)</f>
        <v>0</v>
      </c>
    </row>
    <row r="13" customFormat="false" ht="15" hidden="false" customHeight="false" outlineLevel="0" collapsed="false">
      <c r="A13" s="25" t="str">
        <f aca="false">Budget!A13</f>
        <v>Haulage and loading</v>
      </c>
      <c r="B13" s="11"/>
      <c r="C13" s="11"/>
      <c r="D13" s="11"/>
      <c r="E13" s="11"/>
      <c r="F13" s="11"/>
      <c r="G13" s="11"/>
      <c r="H13" s="11"/>
      <c r="I13" s="11"/>
      <c r="J13" s="11"/>
      <c r="K13" s="11"/>
      <c r="L13" s="11"/>
      <c r="M13" s="11"/>
      <c r="N13" s="18" t="n">
        <f aca="false">SUM(B13:M13)</f>
        <v>0</v>
      </c>
    </row>
    <row r="14" customFormat="false" ht="15" hidden="false" customHeight="false" outlineLevel="0" collapsed="false">
      <c r="A14" s="25" t="str">
        <f aca="false">Budget!A14</f>
        <v>Packaging</v>
      </c>
      <c r="B14" s="11"/>
      <c r="C14" s="11"/>
      <c r="D14" s="11"/>
      <c r="E14" s="11"/>
      <c r="F14" s="11"/>
      <c r="G14" s="11"/>
      <c r="H14" s="11"/>
      <c r="I14" s="11"/>
      <c r="J14" s="11"/>
      <c r="K14" s="11"/>
      <c r="L14" s="11"/>
      <c r="M14" s="11"/>
      <c r="N14" s="18" t="n">
        <f aca="false">SUM(B14:M14)</f>
        <v>0</v>
      </c>
    </row>
    <row r="15" customFormat="false" ht="15" hidden="false" customHeight="false" outlineLevel="0" collapsed="false">
      <c r="A15" s="19" t="s">
        <v>37</v>
      </c>
      <c r="B15" s="20" t="n">
        <f aca="false">SUM(B12:B14)</f>
        <v>0</v>
      </c>
      <c r="C15" s="20" t="n">
        <f aca="false">SUM(C12:C14)</f>
        <v>0</v>
      </c>
      <c r="D15" s="20" t="n">
        <f aca="false">SUM(D12:D14)</f>
        <v>0</v>
      </c>
      <c r="E15" s="20" t="n">
        <f aca="false">SUM(E12:E14)</f>
        <v>0</v>
      </c>
      <c r="F15" s="20" t="n">
        <f aca="false">SUM(F12:F14)</f>
        <v>0</v>
      </c>
      <c r="G15" s="20" t="n">
        <f aca="false">SUM(G12:G14)</f>
        <v>0</v>
      </c>
      <c r="H15" s="20" t="n">
        <f aca="false">SUM(H12:H14)</f>
        <v>0</v>
      </c>
      <c r="I15" s="20" t="n">
        <f aca="false">SUM(I12:I14)</f>
        <v>0</v>
      </c>
      <c r="J15" s="20" t="n">
        <f aca="false">SUM(J12:J14)</f>
        <v>0</v>
      </c>
      <c r="K15" s="20" t="n">
        <f aca="false">SUM(K12:K14)</f>
        <v>0</v>
      </c>
      <c r="L15" s="20" t="n">
        <f aca="false">SUM(L12:L14)</f>
        <v>0</v>
      </c>
      <c r="M15" s="20" t="n">
        <f aca="false">SUM(M12:M14)</f>
        <v>0</v>
      </c>
      <c r="N15" s="20" t="n">
        <f aca="false">SUM(B15:M15)</f>
        <v>0</v>
      </c>
    </row>
    <row r="16" customFormat="false" ht="15" hidden="false" customHeight="false" outlineLevel="0" collapsed="false">
      <c r="A16" s="19" t="s">
        <v>38</v>
      </c>
      <c r="B16" s="20" t="n">
        <f aca="false">B9-B15</f>
        <v>0</v>
      </c>
      <c r="C16" s="20" t="n">
        <f aca="false">C9-C15</f>
        <v>0</v>
      </c>
      <c r="D16" s="20" t="n">
        <f aca="false">D9-D15</f>
        <v>0</v>
      </c>
      <c r="E16" s="20" t="n">
        <f aca="false">E9-E15</f>
        <v>0</v>
      </c>
      <c r="F16" s="20" t="n">
        <f aca="false">F9-F15</f>
        <v>0</v>
      </c>
      <c r="G16" s="20" t="n">
        <f aca="false">G9-G15</f>
        <v>0</v>
      </c>
      <c r="H16" s="20" t="n">
        <f aca="false">H9-H15</f>
        <v>0</v>
      </c>
      <c r="I16" s="20" t="n">
        <f aca="false">I9-I15</f>
        <v>0</v>
      </c>
      <c r="J16" s="20" t="n">
        <f aca="false">J9-J15</f>
        <v>0</v>
      </c>
      <c r="K16" s="20" t="n">
        <f aca="false">K9-K15</f>
        <v>0</v>
      </c>
      <c r="L16" s="20" t="n">
        <f aca="false">L9-L15</f>
        <v>0</v>
      </c>
      <c r="M16" s="20" t="n">
        <f aca="false">M9-M15</f>
        <v>0</v>
      </c>
      <c r="N16" s="20" t="n">
        <f aca="false">SUM(B16:M16)</f>
        <v>0</v>
      </c>
    </row>
    <row r="17" customFormat="false" ht="15" hidden="false" customHeight="false" outlineLevel="0" collapsed="false">
      <c r="A17" s="21" t="s">
        <v>39</v>
      </c>
      <c r="B17" s="22" t="n">
        <f aca="false">IFERROR(B16/B9,0)</f>
        <v>0</v>
      </c>
      <c r="C17" s="22" t="n">
        <f aca="false">IFERROR(C16/C9,0)</f>
        <v>0</v>
      </c>
      <c r="D17" s="22" t="n">
        <f aca="false">IFERROR(D16/D9,0)</f>
        <v>0</v>
      </c>
      <c r="E17" s="22" t="n">
        <f aca="false">IFERROR(E16/E9,0)</f>
        <v>0</v>
      </c>
      <c r="F17" s="22" t="n">
        <f aca="false">IFERROR(F16/F9,0)</f>
        <v>0</v>
      </c>
      <c r="G17" s="22" t="n">
        <f aca="false">IFERROR(G16/G9,0)</f>
        <v>0</v>
      </c>
      <c r="H17" s="22" t="n">
        <f aca="false">IFERROR(H16/H9,0)</f>
        <v>0</v>
      </c>
      <c r="I17" s="22" t="n">
        <f aca="false">IFERROR(I16/I9,0)</f>
        <v>0</v>
      </c>
      <c r="J17" s="22" t="n">
        <f aca="false">IFERROR(J16/J9,0)</f>
        <v>0</v>
      </c>
      <c r="K17" s="22" t="n">
        <f aca="false">IFERROR(K16/K9,0)</f>
        <v>0</v>
      </c>
      <c r="L17" s="22" t="n">
        <f aca="false">IFERROR(L16/L9,0)</f>
        <v>0</v>
      </c>
      <c r="M17" s="22" t="n">
        <f aca="false">IFERROR(M16/M9,0)</f>
        <v>0</v>
      </c>
      <c r="N17" s="22" t="n">
        <f aca="false">IFERROR(N16/N9,0)</f>
        <v>0</v>
      </c>
    </row>
    <row r="19" customFormat="false" ht="15" hidden="false" customHeight="false" outlineLevel="0" collapsed="false">
      <c r="A19" s="16" t="s">
        <v>40</v>
      </c>
      <c r="B19" s="17"/>
      <c r="C19" s="17"/>
      <c r="D19" s="17"/>
      <c r="E19" s="17"/>
      <c r="F19" s="17"/>
      <c r="G19" s="17"/>
      <c r="H19" s="17"/>
      <c r="I19" s="17"/>
      <c r="J19" s="17"/>
      <c r="K19" s="17"/>
      <c r="L19" s="17"/>
      <c r="M19" s="17"/>
      <c r="N19" s="17"/>
    </row>
    <row r="20" customFormat="false" ht="15" hidden="false" customHeight="false" outlineLevel="0" collapsed="false">
      <c r="A20" s="25" t="str">
        <f aca="false">Budget!A20</f>
        <v>Shop rent</v>
      </c>
      <c r="B20" s="11"/>
      <c r="C20" s="11"/>
      <c r="D20" s="11"/>
      <c r="E20" s="11"/>
      <c r="F20" s="11"/>
      <c r="G20" s="11"/>
      <c r="H20" s="11"/>
      <c r="I20" s="11"/>
      <c r="J20" s="11"/>
      <c r="K20" s="11"/>
      <c r="L20" s="11"/>
      <c r="M20" s="11"/>
      <c r="N20" s="18" t="n">
        <f aca="false">SUM(B20:M20)</f>
        <v>0</v>
      </c>
    </row>
    <row r="21" customFormat="false" ht="15" hidden="false" customHeight="false" outlineLevel="0" collapsed="false">
      <c r="A21" s="25" t="str">
        <f aca="false">Budget!A21</f>
        <v>Staff wages</v>
      </c>
      <c r="B21" s="11"/>
      <c r="C21" s="11"/>
      <c r="D21" s="11"/>
      <c r="E21" s="11"/>
      <c r="F21" s="11"/>
      <c r="G21" s="11"/>
      <c r="H21" s="11"/>
      <c r="I21" s="11"/>
      <c r="J21" s="11"/>
      <c r="K21" s="11"/>
      <c r="L21" s="11"/>
      <c r="M21" s="11"/>
      <c r="N21" s="18" t="n">
        <f aca="false">SUM(B21:M21)</f>
        <v>0</v>
      </c>
    </row>
    <row r="22" customFormat="false" ht="15" hidden="false" customHeight="false" outlineLevel="0" collapsed="false">
      <c r="A22" s="25" t="str">
        <f aca="false">Budget!A22</f>
        <v>Electricity</v>
      </c>
      <c r="B22" s="11"/>
      <c r="C22" s="11"/>
      <c r="D22" s="11"/>
      <c r="E22" s="11"/>
      <c r="F22" s="11"/>
      <c r="G22" s="11"/>
      <c r="H22" s="11"/>
      <c r="I22" s="11"/>
      <c r="J22" s="11"/>
      <c r="K22" s="11"/>
      <c r="L22" s="11"/>
      <c r="M22" s="11"/>
      <c r="N22" s="18" t="n">
        <f aca="false">SUM(B22:M22)</f>
        <v>0</v>
      </c>
    </row>
    <row r="23" customFormat="false" ht="15" hidden="false" customHeight="false" outlineLevel="0" collapsed="false">
      <c r="A23" s="25" t="str">
        <f aca="false">Budget!A23</f>
        <v>Diesel and generator</v>
      </c>
      <c r="B23" s="11"/>
      <c r="C23" s="11"/>
      <c r="D23" s="11"/>
      <c r="E23" s="11"/>
      <c r="F23" s="11"/>
      <c r="G23" s="11"/>
      <c r="H23" s="11"/>
      <c r="I23" s="11"/>
      <c r="J23" s="11"/>
      <c r="K23" s="11"/>
      <c r="L23" s="11"/>
      <c r="M23" s="11"/>
      <c r="N23" s="18" t="n">
        <f aca="false">SUM(B23:M23)</f>
        <v>0</v>
      </c>
    </row>
    <row r="24" customFormat="false" ht="15" hidden="false" customHeight="false" outlineLevel="0" collapsed="false">
      <c r="A24" s="25" t="str">
        <f aca="false">Budget!A24</f>
        <v>Market and association dues</v>
      </c>
      <c r="B24" s="11"/>
      <c r="C24" s="11"/>
      <c r="D24" s="11"/>
      <c r="E24" s="11"/>
      <c r="F24" s="11"/>
      <c r="G24" s="11"/>
      <c r="H24" s="11"/>
      <c r="I24" s="11"/>
      <c r="J24" s="11"/>
      <c r="K24" s="11"/>
      <c r="L24" s="11"/>
      <c r="M24" s="11"/>
      <c r="N24" s="18" t="n">
        <f aca="false">SUM(B24:M24)</f>
        <v>0</v>
      </c>
    </row>
    <row r="25" customFormat="false" ht="15" hidden="false" customHeight="false" outlineLevel="0" collapsed="false">
      <c r="A25" s="25" t="str">
        <f aca="false">Budget!A25</f>
        <v>Security</v>
      </c>
      <c r="B25" s="11"/>
      <c r="C25" s="11"/>
      <c r="D25" s="11"/>
      <c r="E25" s="11"/>
      <c r="F25" s="11"/>
      <c r="G25" s="11"/>
      <c r="H25" s="11"/>
      <c r="I25" s="11"/>
      <c r="J25" s="11"/>
      <c r="K25" s="11"/>
      <c r="L25" s="11"/>
      <c r="M25" s="11"/>
      <c r="N25" s="18" t="n">
        <f aca="false">SUM(B25:M25)</f>
        <v>0</v>
      </c>
    </row>
    <row r="26" customFormat="false" ht="15" hidden="false" customHeight="false" outlineLevel="0" collapsed="false">
      <c r="A26" s="25" t="str">
        <f aca="false">Budget!A26</f>
        <v>Marketing</v>
      </c>
      <c r="B26" s="11"/>
      <c r="C26" s="11"/>
      <c r="D26" s="11"/>
      <c r="E26" s="11"/>
      <c r="F26" s="11"/>
      <c r="G26" s="11"/>
      <c r="H26" s="11"/>
      <c r="I26" s="11"/>
      <c r="J26" s="11"/>
      <c r="K26" s="11"/>
      <c r="L26" s="11"/>
      <c r="M26" s="11"/>
      <c r="N26" s="18" t="n">
        <f aca="false">SUM(B26:M26)</f>
        <v>0</v>
      </c>
    </row>
    <row r="27" customFormat="false" ht="15" hidden="false" customHeight="false" outlineLevel="0" collapsed="false">
      <c r="A27" s="25" t="str">
        <f aca="false">Budget!A27</f>
        <v>Phone and data</v>
      </c>
      <c r="B27" s="11"/>
      <c r="C27" s="11"/>
      <c r="D27" s="11"/>
      <c r="E27" s="11"/>
      <c r="F27" s="11"/>
      <c r="G27" s="11"/>
      <c r="H27" s="11"/>
      <c r="I27" s="11"/>
      <c r="J27" s="11"/>
      <c r="K27" s="11"/>
      <c r="L27" s="11"/>
      <c r="M27" s="11"/>
      <c r="N27" s="18" t="n">
        <f aca="false">SUM(B27:M27)</f>
        <v>0</v>
      </c>
    </row>
    <row r="28" customFormat="false" ht="15" hidden="false" customHeight="false" outlineLevel="0" collapsed="false">
      <c r="A28" s="25" t="str">
        <f aca="false">Budget!A28</f>
        <v>Repairs</v>
      </c>
      <c r="B28" s="11"/>
      <c r="C28" s="11"/>
      <c r="D28" s="11"/>
      <c r="E28" s="11"/>
      <c r="F28" s="11"/>
      <c r="G28" s="11"/>
      <c r="H28" s="11"/>
      <c r="I28" s="11"/>
      <c r="J28" s="11"/>
      <c r="K28" s="11"/>
      <c r="L28" s="11"/>
      <c r="M28" s="11"/>
      <c r="N28" s="18" t="n">
        <f aca="false">SUM(B28:M28)</f>
        <v>0</v>
      </c>
    </row>
    <row r="29" customFormat="false" ht="15" hidden="false" customHeight="false" outlineLevel="0" collapsed="false">
      <c r="A29" s="25" t="str">
        <f aca="false">Budget!A29</f>
        <v>Bank and POS charges</v>
      </c>
      <c r="B29" s="11"/>
      <c r="C29" s="11"/>
      <c r="D29" s="11"/>
      <c r="E29" s="11"/>
      <c r="F29" s="11"/>
      <c r="G29" s="11"/>
      <c r="H29" s="11"/>
      <c r="I29" s="11"/>
      <c r="J29" s="11"/>
      <c r="K29" s="11"/>
      <c r="L29" s="11"/>
      <c r="M29" s="11"/>
      <c r="N29" s="18" t="n">
        <f aca="false">SUM(B29:M29)</f>
        <v>0</v>
      </c>
    </row>
    <row r="30" customFormat="false" ht="15" hidden="false" customHeight="false" outlineLevel="0" collapsed="false">
      <c r="A30" s="25" t="str">
        <f aca="false">Budget!A30</f>
        <v>Taxes, levies and permits</v>
      </c>
      <c r="B30" s="11"/>
      <c r="C30" s="11"/>
      <c r="D30" s="11"/>
      <c r="E30" s="11"/>
      <c r="F30" s="11"/>
      <c r="G30" s="11"/>
      <c r="H30" s="11"/>
      <c r="I30" s="11"/>
      <c r="J30" s="11"/>
      <c r="K30" s="11"/>
      <c r="L30" s="11"/>
      <c r="M30" s="11"/>
      <c r="N30" s="18" t="n">
        <f aca="false">SUM(B30:M30)</f>
        <v>0</v>
      </c>
    </row>
    <row r="31" customFormat="false" ht="15" hidden="false" customHeight="false" outlineLevel="0" collapsed="false">
      <c r="A31" s="25" t="str">
        <f aca="false">Budget!A31</f>
        <v>Miscellaneous</v>
      </c>
      <c r="B31" s="11"/>
      <c r="C31" s="11"/>
      <c r="D31" s="11"/>
      <c r="E31" s="11"/>
      <c r="F31" s="11"/>
      <c r="G31" s="11"/>
      <c r="H31" s="11"/>
      <c r="I31" s="11"/>
      <c r="J31" s="11"/>
      <c r="K31" s="11"/>
      <c r="L31" s="11"/>
      <c r="M31" s="11"/>
      <c r="N31" s="18" t="n">
        <f aca="false">SUM(B31:M31)</f>
        <v>0</v>
      </c>
    </row>
    <row r="32" customFormat="false" ht="15" hidden="false" customHeight="false" outlineLevel="0" collapsed="false">
      <c r="A32" s="19" t="s">
        <v>53</v>
      </c>
      <c r="B32" s="20" t="n">
        <f aca="false">SUM(B20:B31)</f>
        <v>0</v>
      </c>
      <c r="C32" s="20" t="n">
        <f aca="false">SUM(C20:C31)</f>
        <v>0</v>
      </c>
      <c r="D32" s="20" t="n">
        <f aca="false">SUM(D20:D31)</f>
        <v>0</v>
      </c>
      <c r="E32" s="20" t="n">
        <f aca="false">SUM(E20:E31)</f>
        <v>0</v>
      </c>
      <c r="F32" s="20" t="n">
        <f aca="false">SUM(F20:F31)</f>
        <v>0</v>
      </c>
      <c r="G32" s="20" t="n">
        <f aca="false">SUM(G20:G31)</f>
        <v>0</v>
      </c>
      <c r="H32" s="20" t="n">
        <f aca="false">SUM(H20:H31)</f>
        <v>0</v>
      </c>
      <c r="I32" s="20" t="n">
        <f aca="false">SUM(I20:I31)</f>
        <v>0</v>
      </c>
      <c r="J32" s="20" t="n">
        <f aca="false">SUM(J20:J31)</f>
        <v>0</v>
      </c>
      <c r="K32" s="20" t="n">
        <f aca="false">SUM(K20:K31)</f>
        <v>0</v>
      </c>
      <c r="L32" s="20" t="n">
        <f aca="false">SUM(L20:L31)</f>
        <v>0</v>
      </c>
      <c r="M32" s="20" t="n">
        <f aca="false">SUM(M20:M31)</f>
        <v>0</v>
      </c>
      <c r="N32" s="20" t="n">
        <f aca="false">SUM(B32:M32)</f>
        <v>0</v>
      </c>
    </row>
    <row r="34" customFormat="false" ht="15" hidden="false" customHeight="false" outlineLevel="0" collapsed="false">
      <c r="A34" s="19" t="s">
        <v>54</v>
      </c>
      <c r="B34" s="20" t="n">
        <f aca="false">B16-B32</f>
        <v>0</v>
      </c>
      <c r="C34" s="20" t="n">
        <f aca="false">C16-C32</f>
        <v>0</v>
      </c>
      <c r="D34" s="20" t="n">
        <f aca="false">D16-D32</f>
        <v>0</v>
      </c>
      <c r="E34" s="20" t="n">
        <f aca="false">E16-E32</f>
        <v>0</v>
      </c>
      <c r="F34" s="20" t="n">
        <f aca="false">F16-F32</f>
        <v>0</v>
      </c>
      <c r="G34" s="20" t="n">
        <f aca="false">G16-G32</f>
        <v>0</v>
      </c>
      <c r="H34" s="20" t="n">
        <f aca="false">H16-H32</f>
        <v>0</v>
      </c>
      <c r="I34" s="20" t="n">
        <f aca="false">I16-I32</f>
        <v>0</v>
      </c>
      <c r="J34" s="20" t="n">
        <f aca="false">J16-J32</f>
        <v>0</v>
      </c>
      <c r="K34" s="20" t="n">
        <f aca="false">K16-K32</f>
        <v>0</v>
      </c>
      <c r="L34" s="20" t="n">
        <f aca="false">L16-L32</f>
        <v>0</v>
      </c>
      <c r="M34" s="20" t="n">
        <f aca="false">M16-M32</f>
        <v>0</v>
      </c>
      <c r="N34" s="20" t="n">
        <f aca="false">SUM(B34:M34)</f>
        <v>0</v>
      </c>
    </row>
    <row r="35" customFormat="false" ht="15" hidden="false" customHeight="false" outlineLevel="0" collapsed="false">
      <c r="A35" s="21" t="s">
        <v>55</v>
      </c>
      <c r="B35" s="22" t="n">
        <f aca="false">IFERROR(B34/B9,0)</f>
        <v>0</v>
      </c>
      <c r="C35" s="22" t="n">
        <f aca="false">IFERROR(C34/C9,0)</f>
        <v>0</v>
      </c>
      <c r="D35" s="22" t="n">
        <f aca="false">IFERROR(D34/D9,0)</f>
        <v>0</v>
      </c>
      <c r="E35" s="22" t="n">
        <f aca="false">IFERROR(E34/E9,0)</f>
        <v>0</v>
      </c>
      <c r="F35" s="22" t="n">
        <f aca="false">IFERROR(F34/F9,0)</f>
        <v>0</v>
      </c>
      <c r="G35" s="22" t="n">
        <f aca="false">IFERROR(G34/G9,0)</f>
        <v>0</v>
      </c>
      <c r="H35" s="22" t="n">
        <f aca="false">IFERROR(H34/H9,0)</f>
        <v>0</v>
      </c>
      <c r="I35" s="22" t="n">
        <f aca="false">IFERROR(I34/I9,0)</f>
        <v>0</v>
      </c>
      <c r="J35" s="22" t="n">
        <f aca="false">IFERROR(J34/J9,0)</f>
        <v>0</v>
      </c>
      <c r="K35" s="22" t="n">
        <f aca="false">IFERROR(K34/K9,0)</f>
        <v>0</v>
      </c>
      <c r="L35" s="22" t="n">
        <f aca="false">IFERROR(L34/L9,0)</f>
        <v>0</v>
      </c>
      <c r="M35" s="22" t="n">
        <f aca="false">IFERROR(M34/M9,0)</f>
        <v>0</v>
      </c>
      <c r="N35" s="22" t="n">
        <f aca="false">IFERROR(N34/N9,0)</f>
        <v>0</v>
      </c>
    </row>
    <row r="37" customFormat="false" ht="15" hidden="false" customHeight="false" outlineLevel="0" collapsed="false">
      <c r="A37" s="16" t="s">
        <v>56</v>
      </c>
      <c r="B37" s="17"/>
      <c r="C37" s="17"/>
      <c r="D37" s="17"/>
      <c r="E37" s="17"/>
      <c r="F37" s="17"/>
      <c r="G37" s="17"/>
      <c r="H37" s="17"/>
      <c r="I37" s="17"/>
      <c r="J37" s="17"/>
      <c r="K37" s="17"/>
      <c r="L37" s="17"/>
      <c r="M37" s="17"/>
      <c r="N37" s="17"/>
    </row>
    <row r="38" customFormat="false" ht="15" hidden="false" customHeight="false" outlineLevel="0" collapsed="false">
      <c r="A38" s="21" t="s">
        <v>57</v>
      </c>
      <c r="B38" s="23" t="n">
        <f aca="false">Setup!$B$5</f>
        <v>2600000</v>
      </c>
      <c r="C38" s="24" t="n">
        <f aca="false">B41</f>
        <v>2600000</v>
      </c>
      <c r="D38" s="24" t="n">
        <f aca="false">C41</f>
        <v>2600000</v>
      </c>
      <c r="E38" s="24" t="n">
        <f aca="false">D41</f>
        <v>2600000</v>
      </c>
      <c r="F38" s="24" t="n">
        <f aca="false">E41</f>
        <v>2600000</v>
      </c>
      <c r="G38" s="24" t="n">
        <f aca="false">F41</f>
        <v>2600000</v>
      </c>
      <c r="H38" s="24" t="n">
        <f aca="false">G41</f>
        <v>2600000</v>
      </c>
      <c r="I38" s="24" t="n">
        <f aca="false">H41</f>
        <v>2600000</v>
      </c>
      <c r="J38" s="24" t="n">
        <f aca="false">I41</f>
        <v>2600000</v>
      </c>
      <c r="K38" s="24" t="n">
        <f aca="false">J41</f>
        <v>2600000</v>
      </c>
      <c r="L38" s="24" t="n">
        <f aca="false">K41</f>
        <v>2600000</v>
      </c>
      <c r="M38" s="24" t="n">
        <f aca="false">L41</f>
        <v>2600000</v>
      </c>
      <c r="N38" s="24" t="n">
        <f aca="false">B38</f>
        <v>2600000</v>
      </c>
    </row>
    <row r="39" customFormat="false" ht="15" hidden="false" customHeight="false" outlineLevel="0" collapsed="false">
      <c r="A39" s="21" t="s">
        <v>58</v>
      </c>
      <c r="B39" s="11"/>
      <c r="C39" s="11"/>
      <c r="D39" s="11"/>
      <c r="E39" s="11"/>
      <c r="F39" s="11"/>
      <c r="G39" s="11"/>
      <c r="H39" s="11"/>
      <c r="I39" s="11"/>
      <c r="J39" s="11"/>
      <c r="K39" s="11"/>
      <c r="L39" s="11"/>
      <c r="M39" s="11"/>
      <c r="N39" s="18" t="n">
        <f aca="false">SUM(B39:M39)</f>
        <v>0</v>
      </c>
    </row>
    <row r="40" customFormat="false" ht="15" hidden="false" customHeight="false" outlineLevel="0" collapsed="false">
      <c r="A40" s="21" t="s">
        <v>59</v>
      </c>
      <c r="B40" s="11"/>
      <c r="C40" s="11"/>
      <c r="D40" s="11"/>
      <c r="E40" s="11"/>
      <c r="F40" s="11"/>
      <c r="G40" s="11"/>
      <c r="H40" s="11"/>
      <c r="I40" s="11"/>
      <c r="J40" s="11"/>
      <c r="K40" s="11"/>
      <c r="L40" s="11"/>
      <c r="M40" s="11"/>
      <c r="N40" s="18" t="n">
        <f aca="false">SUM(B40:M40)</f>
        <v>0</v>
      </c>
    </row>
    <row r="41" customFormat="false" ht="15" hidden="false" customHeight="false" outlineLevel="0" collapsed="false">
      <c r="A41" s="7" t="s">
        <v>60</v>
      </c>
      <c r="B41" s="18" t="n">
        <f aca="false">B38+B34+B39-B40</f>
        <v>2600000</v>
      </c>
      <c r="C41" s="18" t="n">
        <f aca="false">C38+C34+C39-C40</f>
        <v>2600000</v>
      </c>
      <c r="D41" s="18" t="n">
        <f aca="false">D38+D34+D39-D40</f>
        <v>2600000</v>
      </c>
      <c r="E41" s="18" t="n">
        <f aca="false">E38+E34+E39-E40</f>
        <v>2600000</v>
      </c>
      <c r="F41" s="18" t="n">
        <f aca="false">F38+F34+F39-F40</f>
        <v>2600000</v>
      </c>
      <c r="G41" s="18" t="n">
        <f aca="false">G38+G34+G39-G40</f>
        <v>2600000</v>
      </c>
      <c r="H41" s="18" t="n">
        <f aca="false">H38+H34+H39-H40</f>
        <v>2600000</v>
      </c>
      <c r="I41" s="18" t="n">
        <f aca="false">I38+I34+I39-I40</f>
        <v>2600000</v>
      </c>
      <c r="J41" s="18" t="n">
        <f aca="false">J38+J34+J39-J40</f>
        <v>2600000</v>
      </c>
      <c r="K41" s="18" t="n">
        <f aca="false">K38+K34+K39-K40</f>
        <v>2600000</v>
      </c>
      <c r="L41" s="18" t="n">
        <f aca="false">L38+L34+L39-L40</f>
        <v>2600000</v>
      </c>
      <c r="M41" s="18" t="n">
        <f aca="false">M38+M34+M39-M40</f>
        <v>2600000</v>
      </c>
      <c r="N41" s="18" t="n">
        <f aca="false">M41</f>
        <v>2600000</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&amp;CRetail Shop Trader budget · Klario Finance</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4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6" topLeftCell="B7" activePane="bottomRight" state="frozen"/>
      <selection pane="topLeft" activeCell="A1" activeCellId="0" sqref="A1"/>
      <selection pane="topRight" activeCell="B1" activeCellId="0" sqref="B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9" min="2" style="0" width="15"/>
  </cols>
  <sheetData>
    <row r="1" customFormat="false" ht="17.35" hidden="false" customHeight="false" outlineLevel="0" collapsed="false">
      <c r="A1" s="6" t="str">
        <f aca="false">Setup!B3&amp;" | Budget vs actual"</f>
        <v>Your Business Ltd | Budget vs actual</v>
      </c>
    </row>
    <row r="3" customFormat="false" ht="15" hidden="false" customHeight="false" outlineLevel="0" collapsed="false">
      <c r="A3" s="7" t="s">
        <v>62</v>
      </c>
      <c r="B3" s="8" t="n">
        <v>1</v>
      </c>
      <c r="C3" s="26" t="n">
        <f aca="false">INDEX(Budget!$B$4:$M$4,1,$B$3)</f>
        <v>46388</v>
      </c>
    </row>
    <row r="4" customFormat="false" ht="15" hidden="false" customHeight="false" outlineLevel="0" collapsed="false">
      <c r="A4" s="12" t="s">
        <v>63</v>
      </c>
    </row>
    <row r="6" customFormat="false" ht="15" hidden="false" customHeight="false" outlineLevel="0" collapsed="false">
      <c r="A6" s="13" t="s">
        <v>26</v>
      </c>
      <c r="B6" s="15" t="s">
        <v>64</v>
      </c>
      <c r="C6" s="15" t="s">
        <v>65</v>
      </c>
      <c r="D6" s="15" t="s">
        <v>66</v>
      </c>
      <c r="E6" s="15" t="s">
        <v>67</v>
      </c>
      <c r="F6" s="15" t="s">
        <v>68</v>
      </c>
      <c r="G6" s="15" t="s">
        <v>69</v>
      </c>
      <c r="H6" s="15" t="s">
        <v>66</v>
      </c>
      <c r="I6" s="15" t="s">
        <v>67</v>
      </c>
    </row>
    <row r="7" customFormat="false" ht="15" hidden="false" customHeight="false" outlineLevel="0" collapsed="false">
      <c r="A7" s="16" t="s">
        <v>28</v>
      </c>
      <c r="B7" s="17"/>
      <c r="C7" s="17"/>
      <c r="D7" s="17"/>
      <c r="E7" s="17"/>
      <c r="F7" s="17"/>
      <c r="G7" s="17"/>
      <c r="H7" s="17"/>
      <c r="I7" s="17"/>
    </row>
    <row r="8" customFormat="false" ht="15" hidden="false" customHeight="false" outlineLevel="0" collapsed="false">
      <c r="A8" s="25" t="str">
        <f aca="false">Budget!A6</f>
        <v>Shop sales</v>
      </c>
      <c r="B8" s="23" t="n">
        <f aca="false">Budget!N6</f>
        <v>24000000</v>
      </c>
      <c r="C8" s="23" t="n">
        <f aca="false">Actuals!N6</f>
        <v>0</v>
      </c>
      <c r="D8" s="24" t="n">
        <f aca="false">C8-B8</f>
        <v>-24000000</v>
      </c>
      <c r="E8" s="22" t="n">
        <f aca="false">IFERROR(D8/ABS(B8),0)</f>
        <v>-1</v>
      </c>
      <c r="F8" s="23" t="n">
        <f aca="false">INDEX(Budget!$B6:$M6,1,$B$3)</f>
        <v>2000000</v>
      </c>
      <c r="G8" s="23" t="n">
        <f aca="false">INDEX(Actuals!$B6:$M6,1,$B$3)</f>
        <v>0</v>
      </c>
      <c r="H8" s="24" t="n">
        <f aca="false">G8-F8</f>
        <v>-2000000</v>
      </c>
      <c r="I8" s="22" t="n">
        <f aca="false">IFERROR(H8/ABS(F8),0)</f>
        <v>-1</v>
      </c>
    </row>
    <row r="9" customFormat="false" ht="15" hidden="false" customHeight="false" outlineLevel="0" collapsed="false">
      <c r="A9" s="25" t="str">
        <f aca="false">Budget!A7</f>
        <v>Online and social media sales</v>
      </c>
      <c r="B9" s="23" t="n">
        <f aca="false">Budget!N7</f>
        <v>0</v>
      </c>
      <c r="C9" s="23" t="n">
        <f aca="false">Actuals!N7</f>
        <v>0</v>
      </c>
      <c r="D9" s="24" t="n">
        <f aca="false">C9-B9</f>
        <v>0</v>
      </c>
      <c r="E9" s="22" t="n">
        <f aca="false">IFERROR(D9/ABS(B9),0)</f>
        <v>0</v>
      </c>
      <c r="F9" s="23" t="n">
        <f aca="false">INDEX(Budget!$B7:$M7,1,$B$3)</f>
        <v>0</v>
      </c>
      <c r="G9" s="23" t="n">
        <f aca="false">INDEX(Actuals!$B7:$M7,1,$B$3)</f>
        <v>0</v>
      </c>
      <c r="H9" s="24" t="n">
        <f aca="false">G9-F9</f>
        <v>0</v>
      </c>
      <c r="I9" s="22" t="n">
        <f aca="false">IFERROR(H9/ABS(F9),0)</f>
        <v>0</v>
      </c>
    </row>
    <row r="10" customFormat="false" ht="15" hidden="false" customHeight="false" outlineLevel="0" collapsed="false">
      <c r="A10" s="25" t="str">
        <f aca="false">Budget!A8</f>
        <v>Wholesale orders</v>
      </c>
      <c r="B10" s="23" t="n">
        <f aca="false">Budget!N8</f>
        <v>0</v>
      </c>
      <c r="C10" s="23" t="n">
        <f aca="false">Actuals!N8</f>
        <v>0</v>
      </c>
      <c r="D10" s="24" t="n">
        <f aca="false">C10-B10</f>
        <v>0</v>
      </c>
      <c r="E10" s="22" t="n">
        <f aca="false">IFERROR(D10/ABS(B10),0)</f>
        <v>0</v>
      </c>
      <c r="F10" s="23" t="n">
        <f aca="false">INDEX(Budget!$B8:$M8,1,$B$3)</f>
        <v>0</v>
      </c>
      <c r="G10" s="23" t="n">
        <f aca="false">INDEX(Actuals!$B8:$M8,1,$B$3)</f>
        <v>0</v>
      </c>
      <c r="H10" s="24" t="n">
        <f aca="false">G10-F10</f>
        <v>0</v>
      </c>
      <c r="I10" s="22" t="n">
        <f aca="false">IFERROR(H10/ABS(F10),0)</f>
        <v>0</v>
      </c>
    </row>
    <row r="11" customFormat="false" ht="15" hidden="false" customHeight="false" outlineLevel="0" collapsed="false">
      <c r="A11" s="19" t="s">
        <v>32</v>
      </c>
      <c r="B11" s="27" t="n">
        <f aca="false">Budget!N9</f>
        <v>24000000</v>
      </c>
      <c r="C11" s="27" t="n">
        <f aca="false">Actuals!N9</f>
        <v>0</v>
      </c>
      <c r="D11" s="20" t="n">
        <f aca="false">C11-B11</f>
        <v>-24000000</v>
      </c>
      <c r="E11" s="28" t="n">
        <f aca="false">IFERROR(D11/ABS(B11),0)</f>
        <v>-1</v>
      </c>
      <c r="F11" s="27" t="n">
        <f aca="false">INDEX(Budget!$B9:$M9,1,$B$3)</f>
        <v>2000000</v>
      </c>
      <c r="G11" s="27" t="n">
        <f aca="false">INDEX(Actuals!$B9:$M9,1,$B$3)</f>
        <v>0</v>
      </c>
      <c r="H11" s="20" t="n">
        <f aca="false">G11-F11</f>
        <v>-2000000</v>
      </c>
      <c r="I11" s="28" t="n">
        <f aca="false">IFERROR(H11/ABS(F11),0)</f>
        <v>-1</v>
      </c>
    </row>
    <row r="12" customFormat="false" ht="15" hidden="false" customHeight="false" outlineLevel="0" collapsed="false">
      <c r="A12" s="16" t="s">
        <v>33</v>
      </c>
      <c r="B12" s="17"/>
      <c r="C12" s="17"/>
      <c r="D12" s="17"/>
      <c r="E12" s="17"/>
      <c r="F12" s="17"/>
      <c r="G12" s="17"/>
      <c r="H12" s="17"/>
      <c r="I12" s="17"/>
    </row>
    <row r="13" customFormat="false" ht="15" hidden="false" customHeight="false" outlineLevel="0" collapsed="false">
      <c r="A13" s="25" t="str">
        <f aca="false">Budget!A12</f>
        <v>Stock purchases</v>
      </c>
      <c r="B13" s="23" t="n">
        <f aca="false">Budget!N12</f>
        <v>0</v>
      </c>
      <c r="C13" s="23" t="n">
        <f aca="false">Actuals!N12</f>
        <v>0</v>
      </c>
      <c r="D13" s="24" t="n">
        <f aca="false">B13-C13</f>
        <v>0</v>
      </c>
      <c r="E13" s="22" t="n">
        <f aca="false">IFERROR(D13/ABS(B13),0)</f>
        <v>0</v>
      </c>
      <c r="F13" s="23" t="n">
        <f aca="false">INDEX(Budget!$B12:$M12,1,$B$3)</f>
        <v>0</v>
      </c>
      <c r="G13" s="23" t="n">
        <f aca="false">INDEX(Actuals!$B12:$M12,1,$B$3)</f>
        <v>0</v>
      </c>
      <c r="H13" s="24" t="n">
        <f aca="false">F13-G13</f>
        <v>0</v>
      </c>
      <c r="I13" s="22" t="n">
        <f aca="false">IFERROR(H13/ABS(F13),0)</f>
        <v>0</v>
      </c>
    </row>
    <row r="14" customFormat="false" ht="15" hidden="false" customHeight="false" outlineLevel="0" collapsed="false">
      <c r="A14" s="25" t="str">
        <f aca="false">Budget!A13</f>
        <v>Haulage and loading</v>
      </c>
      <c r="B14" s="23" t="n">
        <f aca="false">Budget!N13</f>
        <v>0</v>
      </c>
      <c r="C14" s="23" t="n">
        <f aca="false">Actuals!N13</f>
        <v>0</v>
      </c>
      <c r="D14" s="24" t="n">
        <f aca="false">B14-C14</f>
        <v>0</v>
      </c>
      <c r="E14" s="22" t="n">
        <f aca="false">IFERROR(D14/ABS(B14),0)</f>
        <v>0</v>
      </c>
      <c r="F14" s="23" t="n">
        <f aca="false">INDEX(Budget!$B13:$M13,1,$B$3)</f>
        <v>0</v>
      </c>
      <c r="G14" s="23" t="n">
        <f aca="false">INDEX(Actuals!$B13:$M13,1,$B$3)</f>
        <v>0</v>
      </c>
      <c r="H14" s="24" t="n">
        <f aca="false">F14-G14</f>
        <v>0</v>
      </c>
      <c r="I14" s="22" t="n">
        <f aca="false">IFERROR(H14/ABS(F14),0)</f>
        <v>0</v>
      </c>
    </row>
    <row r="15" customFormat="false" ht="15" hidden="false" customHeight="false" outlineLevel="0" collapsed="false">
      <c r="A15" s="25" t="str">
        <f aca="false">Budget!A14</f>
        <v>Packaging</v>
      </c>
      <c r="B15" s="23" t="n">
        <f aca="false">Budget!N14</f>
        <v>0</v>
      </c>
      <c r="C15" s="23" t="n">
        <f aca="false">Actuals!N14</f>
        <v>0</v>
      </c>
      <c r="D15" s="24" t="n">
        <f aca="false">B15-C15</f>
        <v>0</v>
      </c>
      <c r="E15" s="22" t="n">
        <f aca="false">IFERROR(D15/ABS(B15),0)</f>
        <v>0</v>
      </c>
      <c r="F15" s="23" t="n">
        <f aca="false">INDEX(Budget!$B14:$M14,1,$B$3)</f>
        <v>0</v>
      </c>
      <c r="G15" s="23" t="n">
        <f aca="false">INDEX(Actuals!$B14:$M14,1,$B$3)</f>
        <v>0</v>
      </c>
      <c r="H15" s="24" t="n">
        <f aca="false">F15-G15</f>
        <v>0</v>
      </c>
      <c r="I15" s="22" t="n">
        <f aca="false">IFERROR(H15/ABS(F15),0)</f>
        <v>0</v>
      </c>
    </row>
    <row r="16" customFormat="false" ht="15" hidden="false" customHeight="false" outlineLevel="0" collapsed="false">
      <c r="A16" s="19" t="s">
        <v>37</v>
      </c>
      <c r="B16" s="27" t="n">
        <f aca="false">Budget!N15</f>
        <v>0</v>
      </c>
      <c r="C16" s="27" t="n">
        <f aca="false">Actuals!N15</f>
        <v>0</v>
      </c>
      <c r="D16" s="20" t="n">
        <f aca="false">B16-C16</f>
        <v>0</v>
      </c>
      <c r="E16" s="28" t="n">
        <f aca="false">IFERROR(D16/ABS(B16),0)</f>
        <v>0</v>
      </c>
      <c r="F16" s="27" t="n">
        <f aca="false">INDEX(Budget!$B15:$M15,1,$B$3)</f>
        <v>0</v>
      </c>
      <c r="G16" s="27" t="n">
        <f aca="false">INDEX(Actuals!$B15:$M15,1,$B$3)</f>
        <v>0</v>
      </c>
      <c r="H16" s="20" t="n">
        <f aca="false">F16-G16</f>
        <v>0</v>
      </c>
      <c r="I16" s="28" t="n">
        <f aca="false">IFERROR(H16/ABS(F16),0)</f>
        <v>0</v>
      </c>
    </row>
    <row r="17" customFormat="false" ht="15" hidden="false" customHeight="false" outlineLevel="0" collapsed="false">
      <c r="A17" s="19" t="s">
        <v>38</v>
      </c>
      <c r="B17" s="27" t="n">
        <f aca="false">Budget!N16</f>
        <v>24000000</v>
      </c>
      <c r="C17" s="27" t="n">
        <f aca="false">Actuals!N16</f>
        <v>0</v>
      </c>
      <c r="D17" s="20" t="n">
        <f aca="false">C17-B17</f>
        <v>-24000000</v>
      </c>
      <c r="E17" s="28" t="n">
        <f aca="false">IFERROR(D17/ABS(B17),0)</f>
        <v>-1</v>
      </c>
      <c r="F17" s="27" t="n">
        <f aca="false">INDEX(Budget!$B16:$M16,1,$B$3)</f>
        <v>2000000</v>
      </c>
      <c r="G17" s="27" t="n">
        <f aca="false">INDEX(Actuals!$B16:$M16,1,$B$3)</f>
        <v>0</v>
      </c>
      <c r="H17" s="20" t="n">
        <f aca="false">G17-F17</f>
        <v>-2000000</v>
      </c>
      <c r="I17" s="28" t="n">
        <f aca="false">IFERROR(H17/ABS(F17),0)</f>
        <v>-1</v>
      </c>
    </row>
    <row r="18" customFormat="false" ht="15" hidden="false" customHeight="false" outlineLevel="0" collapsed="false">
      <c r="A18" s="16" t="s">
        <v>40</v>
      </c>
      <c r="B18" s="17"/>
      <c r="C18" s="17"/>
      <c r="D18" s="17"/>
      <c r="E18" s="17"/>
      <c r="F18" s="17"/>
      <c r="G18" s="17"/>
      <c r="H18" s="17"/>
      <c r="I18" s="17"/>
    </row>
    <row r="19" customFormat="false" ht="15" hidden="false" customHeight="false" outlineLevel="0" collapsed="false">
      <c r="A19" s="25" t="str">
        <f aca="false">Budget!A20</f>
        <v>Shop rent</v>
      </c>
      <c r="B19" s="23" t="n">
        <f aca="false">Budget!N20</f>
        <v>0</v>
      </c>
      <c r="C19" s="23" t="n">
        <f aca="false">Actuals!N20</f>
        <v>0</v>
      </c>
      <c r="D19" s="24" t="n">
        <f aca="false">B19-C19</f>
        <v>0</v>
      </c>
      <c r="E19" s="22" t="n">
        <f aca="false">IFERROR(D19/ABS(B19),0)</f>
        <v>0</v>
      </c>
      <c r="F19" s="23" t="n">
        <f aca="false">INDEX(Budget!$B20:$M20,1,$B$3)</f>
        <v>0</v>
      </c>
      <c r="G19" s="23" t="n">
        <f aca="false">INDEX(Actuals!$B20:$M20,1,$B$3)</f>
        <v>0</v>
      </c>
      <c r="H19" s="24" t="n">
        <f aca="false">F19-G19</f>
        <v>0</v>
      </c>
      <c r="I19" s="22" t="n">
        <f aca="false">IFERROR(H19/ABS(F19),0)</f>
        <v>0</v>
      </c>
    </row>
    <row r="20" customFormat="false" ht="15" hidden="false" customHeight="false" outlineLevel="0" collapsed="false">
      <c r="A20" s="25" t="str">
        <f aca="false">Budget!A21</f>
        <v>Staff wages</v>
      </c>
      <c r="B20" s="23" t="n">
        <f aca="false">Budget!N21</f>
        <v>0</v>
      </c>
      <c r="C20" s="23" t="n">
        <f aca="false">Actuals!N21</f>
        <v>0</v>
      </c>
      <c r="D20" s="24" t="n">
        <f aca="false">B20-C20</f>
        <v>0</v>
      </c>
      <c r="E20" s="22" t="n">
        <f aca="false">IFERROR(D20/ABS(B20),0)</f>
        <v>0</v>
      </c>
      <c r="F20" s="23" t="n">
        <f aca="false">INDEX(Budget!$B21:$M21,1,$B$3)</f>
        <v>0</v>
      </c>
      <c r="G20" s="23" t="n">
        <f aca="false">INDEX(Actuals!$B21:$M21,1,$B$3)</f>
        <v>0</v>
      </c>
      <c r="H20" s="24" t="n">
        <f aca="false">F20-G20</f>
        <v>0</v>
      </c>
      <c r="I20" s="22" t="n">
        <f aca="false">IFERROR(H20/ABS(F20),0)</f>
        <v>0</v>
      </c>
    </row>
    <row r="21" customFormat="false" ht="15" hidden="false" customHeight="false" outlineLevel="0" collapsed="false">
      <c r="A21" s="25" t="str">
        <f aca="false">Budget!A22</f>
        <v>Electricity</v>
      </c>
      <c r="B21" s="23" t="n">
        <f aca="false">Budget!N22</f>
        <v>0</v>
      </c>
      <c r="C21" s="23" t="n">
        <f aca="false">Actuals!N22</f>
        <v>0</v>
      </c>
      <c r="D21" s="24" t="n">
        <f aca="false">B21-C21</f>
        <v>0</v>
      </c>
      <c r="E21" s="22" t="n">
        <f aca="false">IFERROR(D21/ABS(B21),0)</f>
        <v>0</v>
      </c>
      <c r="F21" s="23" t="n">
        <f aca="false">INDEX(Budget!$B22:$M22,1,$B$3)</f>
        <v>0</v>
      </c>
      <c r="G21" s="23" t="n">
        <f aca="false">INDEX(Actuals!$B22:$M22,1,$B$3)</f>
        <v>0</v>
      </c>
      <c r="H21" s="24" t="n">
        <f aca="false">F21-G21</f>
        <v>0</v>
      </c>
      <c r="I21" s="22" t="n">
        <f aca="false">IFERROR(H21/ABS(F21),0)</f>
        <v>0</v>
      </c>
    </row>
    <row r="22" customFormat="false" ht="15" hidden="false" customHeight="false" outlineLevel="0" collapsed="false">
      <c r="A22" s="25" t="str">
        <f aca="false">Budget!A23</f>
        <v>Diesel and generator</v>
      </c>
      <c r="B22" s="23" t="n">
        <f aca="false">Budget!N23</f>
        <v>0</v>
      </c>
      <c r="C22" s="23" t="n">
        <f aca="false">Actuals!N23</f>
        <v>0</v>
      </c>
      <c r="D22" s="24" t="n">
        <f aca="false">B22-C22</f>
        <v>0</v>
      </c>
      <c r="E22" s="22" t="n">
        <f aca="false">IFERROR(D22/ABS(B22),0)</f>
        <v>0</v>
      </c>
      <c r="F22" s="23" t="n">
        <f aca="false">INDEX(Budget!$B23:$M23,1,$B$3)</f>
        <v>0</v>
      </c>
      <c r="G22" s="23" t="n">
        <f aca="false">INDEX(Actuals!$B23:$M23,1,$B$3)</f>
        <v>0</v>
      </c>
      <c r="H22" s="24" t="n">
        <f aca="false">F22-G22</f>
        <v>0</v>
      </c>
      <c r="I22" s="22" t="n">
        <f aca="false">IFERROR(H22/ABS(F22),0)</f>
        <v>0</v>
      </c>
    </row>
    <row r="23" customFormat="false" ht="15" hidden="false" customHeight="false" outlineLevel="0" collapsed="false">
      <c r="A23" s="25" t="str">
        <f aca="false">Budget!A24</f>
        <v>Market and association dues</v>
      </c>
      <c r="B23" s="23" t="n">
        <f aca="false">Budget!N24</f>
        <v>0</v>
      </c>
      <c r="C23" s="23" t="n">
        <f aca="false">Actuals!N24</f>
        <v>0</v>
      </c>
      <c r="D23" s="24" t="n">
        <f aca="false">B23-C23</f>
        <v>0</v>
      </c>
      <c r="E23" s="22" t="n">
        <f aca="false">IFERROR(D23/ABS(B23),0)</f>
        <v>0</v>
      </c>
      <c r="F23" s="23" t="n">
        <f aca="false">INDEX(Budget!$B24:$M24,1,$B$3)</f>
        <v>0</v>
      </c>
      <c r="G23" s="23" t="n">
        <f aca="false">INDEX(Actuals!$B24:$M24,1,$B$3)</f>
        <v>0</v>
      </c>
      <c r="H23" s="24" t="n">
        <f aca="false">F23-G23</f>
        <v>0</v>
      </c>
      <c r="I23" s="22" t="n">
        <f aca="false">IFERROR(H23/ABS(F23),0)</f>
        <v>0</v>
      </c>
    </row>
    <row r="24" customFormat="false" ht="15" hidden="false" customHeight="false" outlineLevel="0" collapsed="false">
      <c r="A24" s="25" t="str">
        <f aca="false">Budget!A25</f>
        <v>Security</v>
      </c>
      <c r="B24" s="23" t="n">
        <f aca="false">Budget!N25</f>
        <v>0</v>
      </c>
      <c r="C24" s="23" t="n">
        <f aca="false">Actuals!N25</f>
        <v>0</v>
      </c>
      <c r="D24" s="24" t="n">
        <f aca="false">B24-C24</f>
        <v>0</v>
      </c>
      <c r="E24" s="22" t="n">
        <f aca="false">IFERROR(D24/ABS(B24),0)</f>
        <v>0</v>
      </c>
      <c r="F24" s="23" t="n">
        <f aca="false">INDEX(Budget!$B25:$M25,1,$B$3)</f>
        <v>0</v>
      </c>
      <c r="G24" s="23" t="n">
        <f aca="false">INDEX(Actuals!$B25:$M25,1,$B$3)</f>
        <v>0</v>
      </c>
      <c r="H24" s="24" t="n">
        <f aca="false">F24-G24</f>
        <v>0</v>
      </c>
      <c r="I24" s="22" t="n">
        <f aca="false">IFERROR(H24/ABS(F24),0)</f>
        <v>0</v>
      </c>
    </row>
    <row r="25" customFormat="false" ht="15" hidden="false" customHeight="false" outlineLevel="0" collapsed="false">
      <c r="A25" s="25" t="str">
        <f aca="false">Budget!A26</f>
        <v>Marketing</v>
      </c>
      <c r="B25" s="23" t="n">
        <f aca="false">Budget!N26</f>
        <v>0</v>
      </c>
      <c r="C25" s="23" t="n">
        <f aca="false">Actuals!N26</f>
        <v>0</v>
      </c>
      <c r="D25" s="24" t="n">
        <f aca="false">B25-C25</f>
        <v>0</v>
      </c>
      <c r="E25" s="22" t="n">
        <f aca="false">IFERROR(D25/ABS(B25),0)</f>
        <v>0</v>
      </c>
      <c r="F25" s="23" t="n">
        <f aca="false">INDEX(Budget!$B26:$M26,1,$B$3)</f>
        <v>0</v>
      </c>
      <c r="G25" s="23" t="n">
        <f aca="false">INDEX(Actuals!$B26:$M26,1,$B$3)</f>
        <v>0</v>
      </c>
      <c r="H25" s="24" t="n">
        <f aca="false">F25-G25</f>
        <v>0</v>
      </c>
      <c r="I25" s="22" t="n">
        <f aca="false">IFERROR(H25/ABS(F25),0)</f>
        <v>0</v>
      </c>
    </row>
    <row r="26" customFormat="false" ht="15" hidden="false" customHeight="false" outlineLevel="0" collapsed="false">
      <c r="A26" s="25" t="str">
        <f aca="false">Budget!A27</f>
        <v>Phone and data</v>
      </c>
      <c r="B26" s="23" t="n">
        <f aca="false">Budget!N27</f>
        <v>0</v>
      </c>
      <c r="C26" s="23" t="n">
        <f aca="false">Actuals!N27</f>
        <v>0</v>
      </c>
      <c r="D26" s="24" t="n">
        <f aca="false">B26-C26</f>
        <v>0</v>
      </c>
      <c r="E26" s="22" t="n">
        <f aca="false">IFERROR(D26/ABS(B26),0)</f>
        <v>0</v>
      </c>
      <c r="F26" s="23" t="n">
        <f aca="false">INDEX(Budget!$B27:$M27,1,$B$3)</f>
        <v>0</v>
      </c>
      <c r="G26" s="23" t="n">
        <f aca="false">INDEX(Actuals!$B27:$M27,1,$B$3)</f>
        <v>0</v>
      </c>
      <c r="H26" s="24" t="n">
        <f aca="false">F26-G26</f>
        <v>0</v>
      </c>
      <c r="I26" s="22" t="n">
        <f aca="false">IFERROR(H26/ABS(F26),0)</f>
        <v>0</v>
      </c>
    </row>
    <row r="27" customFormat="false" ht="15" hidden="false" customHeight="false" outlineLevel="0" collapsed="false">
      <c r="A27" s="25" t="str">
        <f aca="false">Budget!A28</f>
        <v>Repairs</v>
      </c>
      <c r="B27" s="23" t="n">
        <f aca="false">Budget!N28</f>
        <v>0</v>
      </c>
      <c r="C27" s="23" t="n">
        <f aca="false">Actuals!N28</f>
        <v>0</v>
      </c>
      <c r="D27" s="24" t="n">
        <f aca="false">B27-C27</f>
        <v>0</v>
      </c>
      <c r="E27" s="22" t="n">
        <f aca="false">IFERROR(D27/ABS(B27),0)</f>
        <v>0</v>
      </c>
      <c r="F27" s="23" t="n">
        <f aca="false">INDEX(Budget!$B28:$M28,1,$B$3)</f>
        <v>0</v>
      </c>
      <c r="G27" s="23" t="n">
        <f aca="false">INDEX(Actuals!$B28:$M28,1,$B$3)</f>
        <v>0</v>
      </c>
      <c r="H27" s="24" t="n">
        <f aca="false">F27-G27</f>
        <v>0</v>
      </c>
      <c r="I27" s="22" t="n">
        <f aca="false">IFERROR(H27/ABS(F27),0)</f>
        <v>0</v>
      </c>
    </row>
    <row r="28" customFormat="false" ht="15" hidden="false" customHeight="false" outlineLevel="0" collapsed="false">
      <c r="A28" s="25" t="str">
        <f aca="false">Budget!A29</f>
        <v>Bank and POS charges</v>
      </c>
      <c r="B28" s="23" t="n">
        <f aca="false">Budget!N29</f>
        <v>0</v>
      </c>
      <c r="C28" s="23" t="n">
        <f aca="false">Actuals!N29</f>
        <v>0</v>
      </c>
      <c r="D28" s="24" t="n">
        <f aca="false">B28-C28</f>
        <v>0</v>
      </c>
      <c r="E28" s="22" t="n">
        <f aca="false">IFERROR(D28/ABS(B28),0)</f>
        <v>0</v>
      </c>
      <c r="F28" s="23" t="n">
        <f aca="false">INDEX(Budget!$B29:$M29,1,$B$3)</f>
        <v>0</v>
      </c>
      <c r="G28" s="23" t="n">
        <f aca="false">INDEX(Actuals!$B29:$M29,1,$B$3)</f>
        <v>0</v>
      </c>
      <c r="H28" s="24" t="n">
        <f aca="false">F28-G28</f>
        <v>0</v>
      </c>
      <c r="I28" s="22" t="n">
        <f aca="false">IFERROR(H28/ABS(F28),0)</f>
        <v>0</v>
      </c>
    </row>
    <row r="29" customFormat="false" ht="15" hidden="false" customHeight="false" outlineLevel="0" collapsed="false">
      <c r="A29" s="25" t="str">
        <f aca="false">Budget!A30</f>
        <v>Taxes, levies and permits</v>
      </c>
      <c r="B29" s="23" t="n">
        <f aca="false">Budget!N30</f>
        <v>0</v>
      </c>
      <c r="C29" s="23" t="n">
        <f aca="false">Actuals!N30</f>
        <v>0</v>
      </c>
      <c r="D29" s="24" t="n">
        <f aca="false">B29-C29</f>
        <v>0</v>
      </c>
      <c r="E29" s="22" t="n">
        <f aca="false">IFERROR(D29/ABS(B29),0)</f>
        <v>0</v>
      </c>
      <c r="F29" s="23" t="n">
        <f aca="false">INDEX(Budget!$B30:$M30,1,$B$3)</f>
        <v>0</v>
      </c>
      <c r="G29" s="23" t="n">
        <f aca="false">INDEX(Actuals!$B30:$M30,1,$B$3)</f>
        <v>0</v>
      </c>
      <c r="H29" s="24" t="n">
        <f aca="false">F29-G29</f>
        <v>0</v>
      </c>
      <c r="I29" s="22" t="n">
        <f aca="false">IFERROR(H29/ABS(F29),0)</f>
        <v>0</v>
      </c>
    </row>
    <row r="30" customFormat="false" ht="15" hidden="false" customHeight="false" outlineLevel="0" collapsed="false">
      <c r="A30" s="25" t="str">
        <f aca="false">Budget!A31</f>
        <v>Miscellaneous</v>
      </c>
      <c r="B30" s="23" t="n">
        <f aca="false">Budget!N31</f>
        <v>0</v>
      </c>
      <c r="C30" s="23" t="n">
        <f aca="false">Actuals!N31</f>
        <v>0</v>
      </c>
      <c r="D30" s="24" t="n">
        <f aca="false">B30-C30</f>
        <v>0</v>
      </c>
      <c r="E30" s="22" t="n">
        <f aca="false">IFERROR(D30/ABS(B30),0)</f>
        <v>0</v>
      </c>
      <c r="F30" s="23" t="n">
        <f aca="false">INDEX(Budget!$B31:$M31,1,$B$3)</f>
        <v>0</v>
      </c>
      <c r="G30" s="23" t="n">
        <f aca="false">INDEX(Actuals!$B31:$M31,1,$B$3)</f>
        <v>0</v>
      </c>
      <c r="H30" s="24" t="n">
        <f aca="false">F30-G30</f>
        <v>0</v>
      </c>
      <c r="I30" s="22" t="n">
        <f aca="false">IFERROR(H30/ABS(F30),0)</f>
        <v>0</v>
      </c>
    </row>
    <row r="31" customFormat="false" ht="15" hidden="false" customHeight="false" outlineLevel="0" collapsed="false">
      <c r="A31" s="19" t="s">
        <v>53</v>
      </c>
      <c r="B31" s="27" t="n">
        <f aca="false">Budget!N32</f>
        <v>0</v>
      </c>
      <c r="C31" s="27" t="n">
        <f aca="false">Actuals!N32</f>
        <v>0</v>
      </c>
      <c r="D31" s="20" t="n">
        <f aca="false">B31-C31</f>
        <v>0</v>
      </c>
      <c r="E31" s="28" t="n">
        <f aca="false">IFERROR(D31/ABS(B31),0)</f>
        <v>0</v>
      </c>
      <c r="F31" s="27" t="n">
        <f aca="false">INDEX(Budget!$B32:$M32,1,$B$3)</f>
        <v>0</v>
      </c>
      <c r="G31" s="27" t="n">
        <f aca="false">INDEX(Actuals!$B32:$M32,1,$B$3)</f>
        <v>0</v>
      </c>
      <c r="H31" s="20" t="n">
        <f aca="false">F31-G31</f>
        <v>0</v>
      </c>
      <c r="I31" s="28" t="n">
        <f aca="false">IFERROR(H31/ABS(F31),0)</f>
        <v>0</v>
      </c>
    </row>
    <row r="32" customFormat="false" ht="15" hidden="false" customHeight="false" outlineLevel="0" collapsed="false">
      <c r="A32" s="19" t="s">
        <v>54</v>
      </c>
      <c r="B32" s="27" t="n">
        <f aca="false">Budget!N34</f>
        <v>24000000</v>
      </c>
      <c r="C32" s="27" t="n">
        <f aca="false">Actuals!N34</f>
        <v>0</v>
      </c>
      <c r="D32" s="20" t="n">
        <f aca="false">C32-B32</f>
        <v>-24000000</v>
      </c>
      <c r="E32" s="28" t="n">
        <f aca="false">IFERROR(D32/ABS(B32),0)</f>
        <v>-1</v>
      </c>
      <c r="F32" s="27" t="n">
        <f aca="false">INDEX(Budget!$B34:$M34,1,$B$3)</f>
        <v>2000000</v>
      </c>
      <c r="G32" s="27" t="n">
        <f aca="false">INDEX(Actuals!$B34:$M34,1,$B$3)</f>
        <v>0</v>
      </c>
      <c r="H32" s="20" t="n">
        <f aca="false">G32-F32</f>
        <v>-2000000</v>
      </c>
      <c r="I32" s="28" t="n">
        <f aca="false">IFERROR(H32/ABS(F32),0)</f>
        <v>-1</v>
      </c>
    </row>
    <row r="35" customFormat="false" ht="15" hidden="false" customHeight="false" outlineLevel="0" collapsed="false">
      <c r="A35" s="29" t="s">
        <v>70</v>
      </c>
    </row>
    <row r="36" customFormat="false" ht="15" hidden="false" customHeight="false" outlineLevel="0" collapsed="false">
      <c r="A36" s="7" t="s">
        <v>71</v>
      </c>
      <c r="B36" s="7" t="s">
        <v>72</v>
      </c>
      <c r="C36" s="7" t="s">
        <v>73</v>
      </c>
    </row>
    <row r="37" customFormat="false" ht="15" hidden="false" customHeight="false" outlineLevel="0" collapsed="false">
      <c r="A37" s="30" t="n">
        <f aca="false">Budget!B4</f>
        <v>46388</v>
      </c>
      <c r="B37" s="23" t="n">
        <f aca="false">Budget!B34</f>
        <v>2000000</v>
      </c>
      <c r="C37" s="23" t="n">
        <f aca="false">Actuals!B34</f>
        <v>0</v>
      </c>
    </row>
    <row r="38" customFormat="false" ht="15" hidden="false" customHeight="false" outlineLevel="0" collapsed="false">
      <c r="A38" s="30" t="n">
        <f aca="false">Budget!C4</f>
        <v>46419</v>
      </c>
      <c r="B38" s="23" t="n">
        <f aca="false">Budget!C34</f>
        <v>2000000</v>
      </c>
      <c r="C38" s="23" t="n">
        <f aca="false">Actuals!C34</f>
        <v>0</v>
      </c>
    </row>
    <row r="39" customFormat="false" ht="15" hidden="false" customHeight="false" outlineLevel="0" collapsed="false">
      <c r="A39" s="30" t="n">
        <f aca="false">Budget!D4</f>
        <v>46447</v>
      </c>
      <c r="B39" s="23" t="n">
        <f aca="false">Budget!D34</f>
        <v>2000000</v>
      </c>
      <c r="C39" s="23" t="n">
        <f aca="false">Actuals!D34</f>
        <v>0</v>
      </c>
    </row>
    <row r="40" customFormat="false" ht="15" hidden="false" customHeight="false" outlineLevel="0" collapsed="false">
      <c r="A40" s="30" t="n">
        <f aca="false">Budget!E4</f>
        <v>46478</v>
      </c>
      <c r="B40" s="23" t="n">
        <f aca="false">Budget!E34</f>
        <v>2000000</v>
      </c>
      <c r="C40" s="23" t="n">
        <f aca="false">Actuals!E34</f>
        <v>0</v>
      </c>
    </row>
    <row r="41" customFormat="false" ht="15" hidden="false" customHeight="false" outlineLevel="0" collapsed="false">
      <c r="A41" s="30" t="n">
        <f aca="false">Budget!F4</f>
        <v>46508</v>
      </c>
      <c r="B41" s="23" t="n">
        <f aca="false">Budget!F34</f>
        <v>2000000</v>
      </c>
      <c r="C41" s="23" t="n">
        <f aca="false">Actuals!F34</f>
        <v>0</v>
      </c>
    </row>
    <row r="42" customFormat="false" ht="15" hidden="false" customHeight="false" outlineLevel="0" collapsed="false">
      <c r="A42" s="30" t="n">
        <f aca="false">Budget!G4</f>
        <v>46539</v>
      </c>
      <c r="B42" s="23" t="n">
        <f aca="false">Budget!G34</f>
        <v>2000000</v>
      </c>
      <c r="C42" s="23" t="n">
        <f aca="false">Actuals!G34</f>
        <v>0</v>
      </c>
    </row>
    <row r="43" customFormat="false" ht="15" hidden="false" customHeight="false" outlineLevel="0" collapsed="false">
      <c r="A43" s="30" t="n">
        <f aca="false">Budget!H4</f>
        <v>46569</v>
      </c>
      <c r="B43" s="23" t="n">
        <f aca="false">Budget!H34</f>
        <v>2000000</v>
      </c>
      <c r="C43" s="23" t="n">
        <f aca="false">Actuals!H34</f>
        <v>0</v>
      </c>
    </row>
    <row r="44" customFormat="false" ht="15" hidden="false" customHeight="false" outlineLevel="0" collapsed="false">
      <c r="A44" s="30" t="n">
        <f aca="false">Budget!I4</f>
        <v>46600</v>
      </c>
      <c r="B44" s="23" t="n">
        <f aca="false">Budget!I34</f>
        <v>2000000</v>
      </c>
      <c r="C44" s="23" t="n">
        <f aca="false">Actuals!I34</f>
        <v>0</v>
      </c>
    </row>
    <row r="45" customFormat="false" ht="15" hidden="false" customHeight="false" outlineLevel="0" collapsed="false">
      <c r="A45" s="30" t="n">
        <f aca="false">Budget!J4</f>
        <v>46631</v>
      </c>
      <c r="B45" s="23" t="n">
        <f aca="false">Budget!J34</f>
        <v>2000000</v>
      </c>
      <c r="C45" s="23" t="n">
        <f aca="false">Actuals!J34</f>
        <v>0</v>
      </c>
    </row>
    <row r="46" customFormat="false" ht="15" hidden="false" customHeight="false" outlineLevel="0" collapsed="false">
      <c r="A46" s="30" t="n">
        <f aca="false">Budget!K4</f>
        <v>46661</v>
      </c>
      <c r="B46" s="23" t="n">
        <f aca="false">Budget!K34</f>
        <v>2000000</v>
      </c>
      <c r="C46" s="23" t="n">
        <f aca="false">Actuals!K34</f>
        <v>0</v>
      </c>
    </row>
    <row r="47" customFormat="false" ht="15" hidden="false" customHeight="false" outlineLevel="0" collapsed="false">
      <c r="A47" s="30" t="n">
        <f aca="false">Budget!L4</f>
        <v>46692</v>
      </c>
      <c r="B47" s="23" t="n">
        <f aca="false">Budget!L34</f>
        <v>2000000</v>
      </c>
      <c r="C47" s="23" t="n">
        <f aca="false">Actuals!L34</f>
        <v>0</v>
      </c>
    </row>
    <row r="48" customFormat="false" ht="15" hidden="false" customHeight="false" outlineLevel="0" collapsed="false">
      <c r="A48" s="30" t="n">
        <f aca="false">Budget!M4</f>
        <v>46722</v>
      </c>
      <c r="B48" s="23" t="n">
        <f aca="false">Budget!M34</f>
        <v>2000000</v>
      </c>
      <c r="C48" s="23" t="n">
        <f aca="false">Actuals!M34</f>
        <v>0</v>
      </c>
    </row>
  </sheetData>
  <conditionalFormatting sqref="D7:E32">
    <cfRule type="cellIs" priority="2" operator="lessThan" aboveAverage="0" equalAverage="0" bottom="0" percent="0" rank="0" text="" dxfId="0">
      <formula>0</formula>
    </cfRule>
  </conditionalFormatting>
  <conditionalFormatting sqref="H7:I32">
    <cfRule type="cellIs" priority="3" operator="lessThan" aboveAverage="0" equalAverage="0" bottom="0" percent="0" rank="0" text="" dxfId="0">
      <formula>0</formula>
    </cfRule>
  </conditionalFormatting>
  <dataValidations count="1">
    <dataValidation allowBlank="false" error="Enter a number from 1 to 12" errorStyle="stop" operator="between" showDropDown="false" showErrorMessage="true" showInputMessage="false" sqref="B3" type="whole">
      <formula1>1</formula1>
      <formula2>12</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row r="1" customFormat="false" ht="15" hidden="false" customHeight="false" outlineLevel="0" collapsed="false">
      <c r="A1" s="0" t="s">
        <v>74</v>
      </c>
      <c r="B1" s="0" t="s">
        <v>75</v>
      </c>
    </row>
    <row r="2" customFormat="false" ht="15" hidden="false" customHeight="false" outlineLevel="0" collapsed="false">
      <c r="A2" s="0" t="s">
        <v>76</v>
      </c>
      <c r="B2" s="0" t="s">
        <v>77</v>
      </c>
    </row>
    <row r="3" customFormat="false" ht="15" hidden="false" customHeight="false" outlineLevel="0" collapsed="false">
      <c r="A3" s="0" t="s">
        <v>78</v>
      </c>
      <c r="B3" s="0" t="s">
        <v>79</v>
      </c>
    </row>
    <row r="4" customFormat="false" ht="15" hidden="false" customHeight="false" outlineLevel="0" collapsed="false">
      <c r="A4" s="0" t="s">
        <v>80</v>
      </c>
      <c r="B4" s="0" t="s">
        <v>81</v>
      </c>
    </row>
    <row r="5" customFormat="false" ht="15" hidden="false" customHeight="false" outlineLevel="0" collapsed="false">
      <c r="A5" s="0" t="s">
        <v>82</v>
      </c>
      <c r="B5" s="0" t="n">
        <v>5</v>
      </c>
    </row>
    <row r="6" customFormat="false" ht="15" hidden="false" customHeight="false" outlineLevel="0" collapsed="false">
      <c r="A6" s="0" t="s">
        <v>83</v>
      </c>
      <c r="B6" s="0" t="n">
        <v>41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2026-09-21T22:33:03Z</dcterms:created>
  <dc:creator>openpyxl</dc:creator>
  <dc:description/>
  <dc:language>en-US</dc:language>
  <cp:lastModifiedBy/>
  <dcterms:modified xsi:type="dcterms:W3CDTF">2026-09-21T22:33:21Z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