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<sst xmlns="http://schemas.openxmlformats.org/spreadsheetml/2006/main" count="110" uniqueCount="82">
  <si>
    <t xml:space="preserve">Transport &amp; Logistics budget template</t>
  </si>
  <si>
    <t xml:space="preserve">For dispatch riders, haulage and delivery companies.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</si>
  <si>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</si>
  <si>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</si>
  <si>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</si>
  <si>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</si>
  <si>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</si>
  <si>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</si>
  <si>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</si>
  <si>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</si>
  <si>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</si>
  <si>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'Delivery fees'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</si>
  <si>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</si>
  <si>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</si>
  <si>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</si>
  <si>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</si>
  <si>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</si>
  <si>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</si>
  <si>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</si>
  <si>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</si>
  <si>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</si>
  <si>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</si>
  <si>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</si>
  <si>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</si>
  <si>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</si>
  <si>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Transport &amp; Logistics template · enter planned figures each month</t>
  </si>
  <si>
    <t xml:space="preserve">Line item</t>
  </si>
  <si>
    <t xml:space="preserve">Total</t>
  </si>
  <si>
    <t xml:space="preserve">INCOME</t>
  </si>
  <si>
    <t xml:space="preserve">Delivery fees</t>
  </si>
  <si>
    <t xml:space="preserve">Haulage contracts</t>
  </si>
  <si>
    <t xml:space="preserve">Other income</t>
  </si>
  <si>
    <t xml:space="preserve">Total income</t>
  </si>
  <si>
    <t xml:space="preserve">COST OF SALES</t>
  </si>
  <si>
    <t xml:space="preserve">Fuel</t>
  </si>
  <si>
    <t xml:space="preserve">Rider and driver pay</t>
  </si>
  <si>
    <t xml:space="preserve">Vehicle maintenance and tyres</t>
  </si>
  <si>
    <t xml:space="preserve">Tolls and park levies</t>
  </si>
  <si>
    <t xml:space="preserve">Total cost of sales</t>
  </si>
  <si>
    <t xml:space="preserve">GROSS PROFIT</t>
  </si>
  <si>
    <t xml:space="preserve">Gross margin</t>
  </si>
  <si>
    <t xml:space="preserve">OPERATING EXPENSES</t>
  </si>
  <si>
    <t xml:space="preserve">Vehicle insurance</t>
  </si>
  <si>
    <t xml:space="preserve">Vehicle licences and papers</t>
  </si>
  <si>
    <t xml:space="preserve">Office rent</t>
  </si>
  <si>
    <t xml:space="preserve">Tracking and dispatch software</t>
  </si>
  <si>
    <t xml:space="preserve">Phone and data</t>
  </si>
  <si>
    <t xml:space="preserve">Marketing</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</si>
  <si>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</si>
  <si>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</si>
  <si>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</si>
  <si>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</si>
  <si>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</si>
  <si>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</si>
  <si>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</si>
  <si>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</si>
  <si>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</si>
  <si>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</si>
  <si>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</si>
  <si>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Transport &amp; Logistics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</si>
  <si>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</si>
  <si>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</si>
  <si>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</si>
  <si>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</si>
  <si>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</si>
  <si>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</si>
  <si>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</si>
  <si>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</si>
  <si>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</si>
  <si>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</si>
  <si>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</si>
  <si>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</si>
  <si>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</si>
  <si>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logistics</t>
  </si>
  <si>
    <t xml:space="preserve">template_name</t>
  </si>
  <si>
    <t xml:space="preserve">Transport &amp; Logistics</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</si>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</sst>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Variance!B34</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Variance!$A$35:$A$46</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Variance!$B$35:$B$46</c:f>
              <c:numCache>
                <c:formatCode>\₦#,##0;"(₦"#,##0\);\-</c:formatCode>
                <c:ptCount val="12"/>
                <c:pt idx="0">
                  <c:v>3000000</c:v>
                </c:pt>
                <c:pt idx="1">
                  <c:v>3000000</c:v>
                </c:pt>
                <c:pt idx="2">
                  <c:v>3000000</c:v>
                </c:pt>
                <c:pt idx="3">
                  <c:v>3000000</c:v>
                </c:pt>
                <c:pt idx="4">
                  <c:v>3000000</c:v>
                </c:pt>
                <c:pt idx="5">
                  <c:v>3000000</c:v>
                </c:pt>
                <c:pt idx="6">
                  <c:v>3000000</c:v>
                </c:pt>
                <c:pt idx="7">
                  <c:v>3000000</c:v>
                </c:pt>
                <c:pt idx="8">
                  <c:v>3000000</c:v>
                </c:pt>
                <c:pt idx="9">
                  <c:v>3000000</c:v>
                </c:pt>
                <c:pt idx="10">
                  <c:v>3000000</c:v>
                </c:pt>
                <c:pt idx="11">
                  <c:v>3000000</c:v>
                </c:pt>
              </c:numCache>
            </c:numRef>
          </c:val>
        </c:ser>
        <c:ser>
          <c:idx val="1"/>
          <c:order val="1"/>
          <c:tx>
            <c:strRef>
              <c:f>Variance!C34</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Variance!$A$35:$A$46</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Variance!$C$35:$C$46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72819157"/>
        <c:axId val="75923867"/>
      </c:barChart>
      <c:catAx>
        <c:axId val="72819157"/>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923867"/>
        <c:crosses val="autoZero"/>
        <c:auto val="1"/>
        <c:lblAlgn val="ctr"/>
        <c:lblOffset val="100"/>
        <c:noMultiLvlLbl val="0"/>
      </c:catAx>
      <c:valAx>
        <c:axId val="7592386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81915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31</xdr:row>
      <xdr:rowOff>160560</xdr:rowOff>
    </xdr:from>
    <xdr:to>
      <xdr:col>13</xdr:col>
      <xdr:colOff>187200</xdr:colOff>
      <xdr:row>46</xdr:row>
      <xdr:rowOff>182520</xdr:rowOff>
    </xdr:to>
    <xdr:graphicFrame>
      <xdr:nvGraphicFramePr>
        <xdr:cNvPr id="0" name="Chart 1"/>
        <xdr:cNvGraphicFramePr/>
      </xdr:nvGraphicFramePr>
      <xdr:xfrm>
        <a:off x="6273000" y="609588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3900000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3000000</v>
      </c>
      <c r="C6" s="11" t="n">
        <f aca="false">IF(Setup!$B$6="Same every month",$B6,0)</f>
        <v>3000000</v>
      </c>
      <c r="D6" s="11" t="n">
        <f aca="false">IF(Setup!$B$6="Same every month",$B6,0)</f>
        <v>3000000</v>
      </c>
      <c r="E6" s="11" t="n">
        <f aca="false">IF(Setup!$B$6="Same every month",$B6,0)</f>
        <v>3000000</v>
      </c>
      <c r="F6" s="11" t="n">
        <f aca="false">IF(Setup!$B$6="Same every month",$B6,0)</f>
        <v>3000000</v>
      </c>
      <c r="G6" s="11" t="n">
        <f aca="false">IF(Setup!$B$6="Same every month",$B6,0)</f>
        <v>3000000</v>
      </c>
      <c r="H6" s="11" t="n">
        <f aca="false">IF(Setup!$B$6="Same every month",$B6,0)</f>
        <v>3000000</v>
      </c>
      <c r="I6" s="11" t="n">
        <f aca="false">IF(Setup!$B$6="Same every month",$B6,0)</f>
        <v>3000000</v>
      </c>
      <c r="J6" s="11" t="n">
        <f aca="false">IF(Setup!$B$6="Same every month",$B6,0)</f>
        <v>3000000</v>
      </c>
      <c r="K6" s="11" t="n">
        <f aca="false">IF(Setup!$B$6="Same every month",$B6,0)</f>
        <v>3000000</v>
      </c>
      <c r="L6" s="11" t="n">
        <f aca="false">IF(Setup!$B$6="Same every month",$B6,0)</f>
        <v>3000000</v>
      </c>
      <c r="M6" s="11" t="n">
        <f aca="false">IF(Setup!$B$6="Same every month",$B6,0)</f>
        <v>3000000</v>
      </c>
      <c r="N6" s="18" t="n">
        <f aca="false">SUM(B6:M6)</f>
        <v>36000000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3000000</v>
      </c>
      <c r="C9" s="20" t="n">
        <f aca="false">SUM(C6:C8)</f>
        <v>3000000</v>
      </c>
      <c r="D9" s="20" t="n">
        <f aca="false">SUM(D6:D8)</f>
        <v>3000000</v>
      </c>
      <c r="E9" s="20" t="n">
        <f aca="false">SUM(E6:E8)</f>
        <v>3000000</v>
      </c>
      <c r="F9" s="20" t="n">
        <f aca="false">SUM(F6:F8)</f>
        <v>3000000</v>
      </c>
      <c r="G9" s="20" t="n">
        <f aca="false">SUM(G6:G8)</f>
        <v>3000000</v>
      </c>
      <c r="H9" s="20" t="n">
        <f aca="false">SUM(H6:H8)</f>
        <v>3000000</v>
      </c>
      <c r="I9" s="20" t="n">
        <f aca="false">SUM(I6:I8)</f>
        <v>3000000</v>
      </c>
      <c r="J9" s="20" t="n">
        <f aca="false">SUM(J6:J8)</f>
        <v>3000000</v>
      </c>
      <c r="K9" s="20" t="n">
        <f aca="false">SUM(K6:K8)</f>
        <v>3000000</v>
      </c>
      <c r="L9" s="20" t="n">
        <f aca="false">SUM(L6:L8)</f>
        <v>3000000</v>
      </c>
      <c r="M9" s="20" t="n">
        <f aca="false">SUM(M6:M8)</f>
        <v>3000000</v>
      </c>
      <c r="N9" s="20" t="n">
        <f aca="false">SUM(B9:M9)</f>
        <v>36000000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8" t="s">
        <v>37</v>
      </c>
      <c r="B15" s="11"/>
      <c r="C15" s="11" t="n">
        <f aca="false">IF(Setup!$B$6="Same every month",$B15,0)</f>
        <v>0</v>
      </c>
      <c r="D15" s="11" t="n">
        <f aca="false">IF(Setup!$B$6="Same every month",$B15,0)</f>
        <v>0</v>
      </c>
      <c r="E15" s="11" t="n">
        <f aca="false">IF(Setup!$B$6="Same every month",$B15,0)</f>
        <v>0</v>
      </c>
      <c r="F15" s="11" t="n">
        <f aca="false">IF(Setup!$B$6="Same every month",$B15,0)</f>
        <v>0</v>
      </c>
      <c r="G15" s="11" t="n">
        <f aca="false">IF(Setup!$B$6="Same every month",$B15,0)</f>
        <v>0</v>
      </c>
      <c r="H15" s="11" t="n">
        <f aca="false">IF(Setup!$B$6="Same every month",$B15,0)</f>
        <v>0</v>
      </c>
      <c r="I15" s="11" t="n">
        <f aca="false">IF(Setup!$B$6="Same every month",$B15,0)</f>
        <v>0</v>
      </c>
      <c r="J15" s="11" t="n">
        <f aca="false">IF(Setup!$B$6="Same every month",$B15,0)</f>
        <v>0</v>
      </c>
      <c r="K15" s="11" t="n">
        <f aca="false">IF(Setup!$B$6="Same every month",$B15,0)</f>
        <v>0</v>
      </c>
      <c r="L15" s="11" t="n">
        <f aca="false">IF(Setup!$B$6="Same every month",$B15,0)</f>
        <v>0</v>
      </c>
      <c r="M15" s="11" t="n">
        <f aca="false">IF(Setup!$B$6="Same every month",$B15,0)</f>
        <v>0</v>
      </c>
      <c r="N15" s="18" t="n">
        <f aca="false">SUM(B15:M15)</f>
        <v>0</v>
      </c>
    </row>
    <row r="16" customFormat="false" ht="15" hidden="false" customHeight="false" outlineLevel="0" collapsed="false">
      <c r="A16" s="19" t="s">
        <v>38</v>
      </c>
      <c r="B16" s="20" t="n">
        <f aca="false">SUM(B12:B15)</f>
        <v>0</v>
      </c>
      <c r="C16" s="20" t="n">
        <f aca="false">SUM(C12:C15)</f>
        <v>0</v>
      </c>
      <c r="D16" s="20" t="n">
        <f aca="false">SUM(D12:D15)</f>
        <v>0</v>
      </c>
      <c r="E16" s="20" t="n">
        <f aca="false">SUM(E12:E15)</f>
        <v>0</v>
      </c>
      <c r="F16" s="20" t="n">
        <f aca="false">SUM(F12:F15)</f>
        <v>0</v>
      </c>
      <c r="G16" s="20" t="n">
        <f aca="false">SUM(G12:G15)</f>
        <v>0</v>
      </c>
      <c r="H16" s="20" t="n">
        <f aca="false">SUM(H12:H15)</f>
        <v>0</v>
      </c>
      <c r="I16" s="20" t="n">
        <f aca="false">SUM(I12:I15)</f>
        <v>0</v>
      </c>
      <c r="J16" s="20" t="n">
        <f aca="false">SUM(J12:J15)</f>
        <v>0</v>
      </c>
      <c r="K16" s="20" t="n">
        <f aca="false">SUM(K12:K15)</f>
        <v>0</v>
      </c>
      <c r="L16" s="20" t="n">
        <f aca="false">SUM(L12:L15)</f>
        <v>0</v>
      </c>
      <c r="M16" s="20" t="n">
        <f aca="false">SUM(M12:M15)</f>
        <v>0</v>
      </c>
      <c r="N16" s="20" t="n">
        <f aca="false">SUM(B16:M16)</f>
        <v>0</v>
      </c>
    </row>
    <row r="17" customFormat="false" ht="15" hidden="false" customHeight="false" outlineLevel="0" collapsed="false">
      <c r="A17" s="19" t="s">
        <v>39</v>
      </c>
      <c r="B17" s="20" t="n">
        <f aca="false">B9-B16</f>
        <v>3000000</v>
      </c>
      <c r="C17" s="20" t="n">
        <f aca="false">C9-C16</f>
        <v>3000000</v>
      </c>
      <c r="D17" s="20" t="n">
        <f aca="false">D9-D16</f>
        <v>3000000</v>
      </c>
      <c r="E17" s="20" t="n">
        <f aca="false">E9-E16</f>
        <v>3000000</v>
      </c>
      <c r="F17" s="20" t="n">
        <f aca="false">F9-F16</f>
        <v>3000000</v>
      </c>
      <c r="G17" s="20" t="n">
        <f aca="false">G9-G16</f>
        <v>3000000</v>
      </c>
      <c r="H17" s="20" t="n">
        <f aca="false">H9-H16</f>
        <v>3000000</v>
      </c>
      <c r="I17" s="20" t="n">
        <f aca="false">I9-I16</f>
        <v>3000000</v>
      </c>
      <c r="J17" s="20" t="n">
        <f aca="false">J9-J16</f>
        <v>3000000</v>
      </c>
      <c r="K17" s="20" t="n">
        <f aca="false">K9-K16</f>
        <v>3000000</v>
      </c>
      <c r="L17" s="20" t="n">
        <f aca="false">L9-L16</f>
        <v>3000000</v>
      </c>
      <c r="M17" s="20" t="n">
        <f aca="false">M9-M16</f>
        <v>3000000</v>
      </c>
      <c r="N17" s="20" t="n">
        <f aca="false">SUM(B17:M17)</f>
        <v>36000000</v>
      </c>
    </row>
    <row r="18" customFormat="false" ht="15" hidden="false" customHeight="false" outlineLevel="0" collapsed="false">
      <c r="A18" s="21" t="s">
        <v>40</v>
      </c>
      <c r="B18" s="22" t="n">
        <f aca="false">IFERROR(B17/B9,0)</f>
        <v>1</v>
      </c>
      <c r="C18" s="22" t="n">
        <f aca="false">IFERROR(C17/C9,0)</f>
        <v>1</v>
      </c>
      <c r="D18" s="22" t="n">
        <f aca="false">IFERROR(D17/D9,0)</f>
        <v>1</v>
      </c>
      <c r="E18" s="22" t="n">
        <f aca="false">IFERROR(E17/E9,0)</f>
        <v>1</v>
      </c>
      <c r="F18" s="22" t="n">
        <f aca="false">IFERROR(F17/F9,0)</f>
        <v>1</v>
      </c>
      <c r="G18" s="22" t="n">
        <f aca="false">IFERROR(G17/G9,0)</f>
        <v>1</v>
      </c>
      <c r="H18" s="22" t="n">
        <f aca="false">IFERROR(H17/H9,0)</f>
        <v>1</v>
      </c>
      <c r="I18" s="22" t="n">
        <f aca="false">IFERROR(I17/I9,0)</f>
        <v>1</v>
      </c>
      <c r="J18" s="22" t="n">
        <f aca="false">IFERROR(J17/J9,0)</f>
        <v>1</v>
      </c>
      <c r="K18" s="22" t="n">
        <f aca="false">IFERROR(K17/K9,0)</f>
        <v>1</v>
      </c>
      <c r="L18" s="22" t="n">
        <f aca="false">IFERROR(L17/L9,0)</f>
        <v>1</v>
      </c>
      <c r="M18" s="22" t="n">
        <f aca="false">IFERROR(M17/M9,0)</f>
        <v>1</v>
      </c>
      <c r="N18" s="22" t="n">
        <f aca="false">IFERROR(N17/N9,0)</f>
        <v>1</v>
      </c>
    </row>
    <row r="20" customFormat="false" ht="15" hidden="false" customHeight="false" outlineLevel="0" collapsed="false">
      <c r="A20" s="16" t="s">
        <v>41</v>
      </c>
      <c r="B20" s="17"/>
      <c r="C20" s="17"/>
      <c r="D20" s="17"/>
      <c r="E20" s="17"/>
      <c r="F20" s="17"/>
      <c r="G20" s="17"/>
      <c r="H20" s="17"/>
      <c r="I20" s="17"/>
      <c r="J20" s="17"/>
      <c r="K20" s="17"/>
      <c r="L20" s="17"/>
      <c r="M20" s="17"/>
      <c r="N20" s="17"/>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19" t="s">
        <v>51</v>
      </c>
      <c r="B30" s="20" t="n">
        <f aca="false">SUM(B21:B29)</f>
        <v>0</v>
      </c>
      <c r="C30" s="20" t="n">
        <f aca="false">SUM(C21:C29)</f>
        <v>0</v>
      </c>
      <c r="D30" s="20" t="n">
        <f aca="false">SUM(D21:D29)</f>
        <v>0</v>
      </c>
      <c r="E30" s="20" t="n">
        <f aca="false">SUM(E21:E29)</f>
        <v>0</v>
      </c>
      <c r="F30" s="20" t="n">
        <f aca="false">SUM(F21:F29)</f>
        <v>0</v>
      </c>
      <c r="G30" s="20" t="n">
        <f aca="false">SUM(G21:G29)</f>
        <v>0</v>
      </c>
      <c r="H30" s="20" t="n">
        <f aca="false">SUM(H21:H29)</f>
        <v>0</v>
      </c>
      <c r="I30" s="20" t="n">
        <f aca="false">SUM(I21:I29)</f>
        <v>0</v>
      </c>
      <c r="J30" s="20" t="n">
        <f aca="false">SUM(J21:J29)</f>
        <v>0</v>
      </c>
      <c r="K30" s="20" t="n">
        <f aca="false">SUM(K21:K29)</f>
        <v>0</v>
      </c>
      <c r="L30" s="20" t="n">
        <f aca="false">SUM(L21:L29)</f>
        <v>0</v>
      </c>
      <c r="M30" s="20" t="n">
        <f aca="false">SUM(M21:M29)</f>
        <v>0</v>
      </c>
      <c r="N30" s="20" t="n">
        <f aca="false">SUM(B30:M30)</f>
        <v>0</v>
      </c>
    </row>
    <row r="32" customFormat="false" ht="15" hidden="false" customHeight="false" outlineLevel="0" collapsed="false">
      <c r="A32" s="19" t="s">
        <v>52</v>
      </c>
      <c r="B32" s="20" t="n">
        <f aca="false">B17-B30</f>
        <v>3000000</v>
      </c>
      <c r="C32" s="20" t="n">
        <f aca="false">C17-C30</f>
        <v>3000000</v>
      </c>
      <c r="D32" s="20" t="n">
        <f aca="false">D17-D30</f>
        <v>3000000</v>
      </c>
      <c r="E32" s="20" t="n">
        <f aca="false">E17-E30</f>
        <v>3000000</v>
      </c>
      <c r="F32" s="20" t="n">
        <f aca="false">F17-F30</f>
        <v>3000000</v>
      </c>
      <c r="G32" s="20" t="n">
        <f aca="false">G17-G30</f>
        <v>3000000</v>
      </c>
      <c r="H32" s="20" t="n">
        <f aca="false">H17-H30</f>
        <v>3000000</v>
      </c>
      <c r="I32" s="20" t="n">
        <f aca="false">I17-I30</f>
        <v>3000000</v>
      </c>
      <c r="J32" s="20" t="n">
        <f aca="false">J17-J30</f>
        <v>3000000</v>
      </c>
      <c r="K32" s="20" t="n">
        <f aca="false">K17-K30</f>
        <v>3000000</v>
      </c>
      <c r="L32" s="20" t="n">
        <f aca="false">L17-L30</f>
        <v>3000000</v>
      </c>
      <c r="M32" s="20" t="n">
        <f aca="false">M17-M30</f>
        <v>3000000</v>
      </c>
      <c r="N32" s="20" t="n">
        <f aca="false">SUM(B32:M32)</f>
        <v>36000000</v>
      </c>
    </row>
    <row r="33" customFormat="false" ht="15" hidden="false" customHeight="false" outlineLevel="0" collapsed="false">
      <c r="A33" s="21" t="s">
        <v>53</v>
      </c>
      <c r="B33" s="22" t="n">
        <f aca="false">IFERROR(B32/B9,0)</f>
        <v>1</v>
      </c>
      <c r="C33" s="22" t="n">
        <f aca="false">IFERROR(C32/C9,0)</f>
        <v>1</v>
      </c>
      <c r="D33" s="22" t="n">
        <f aca="false">IFERROR(D32/D9,0)</f>
        <v>1</v>
      </c>
      <c r="E33" s="22" t="n">
        <f aca="false">IFERROR(E32/E9,0)</f>
        <v>1</v>
      </c>
      <c r="F33" s="22" t="n">
        <f aca="false">IFERROR(F32/F9,0)</f>
        <v>1</v>
      </c>
      <c r="G33" s="22" t="n">
        <f aca="false">IFERROR(G32/G9,0)</f>
        <v>1</v>
      </c>
      <c r="H33" s="22" t="n">
        <f aca="false">IFERROR(H32/H9,0)</f>
        <v>1</v>
      </c>
      <c r="I33" s="22" t="n">
        <f aca="false">IFERROR(I32/I9,0)</f>
        <v>1</v>
      </c>
      <c r="J33" s="22" t="n">
        <f aca="false">IFERROR(J32/J9,0)</f>
        <v>1</v>
      </c>
      <c r="K33" s="22" t="n">
        <f aca="false">IFERROR(K32/K9,0)</f>
        <v>1</v>
      </c>
      <c r="L33" s="22" t="n">
        <f aca="false">IFERROR(L32/L9,0)</f>
        <v>1</v>
      </c>
      <c r="M33" s="22" t="n">
        <f aca="false">IFERROR(M32/M9,0)</f>
        <v>1</v>
      </c>
      <c r="N33" s="22" t="n">
        <f aca="false">IFERROR(N32/N9,0)</f>
        <v>1</v>
      </c>
    </row>
    <row r="35" customFormat="false" ht="15" hidden="false" customHeight="false" outlineLevel="0" collapsed="false">
      <c r="A35" s="16" t="s">
        <v>54</v>
      </c>
      <c r="B35" s="17"/>
      <c r="C35" s="17"/>
      <c r="D35" s="17"/>
      <c r="E35" s="17"/>
      <c r="F35" s="17"/>
      <c r="G35" s="17"/>
      <c r="H35" s="17"/>
      <c r="I35" s="17"/>
      <c r="J35" s="17"/>
      <c r="K35" s="17"/>
      <c r="L35" s="17"/>
      <c r="M35" s="17"/>
      <c r="N35" s="17"/>
    </row>
    <row r="36" customFormat="false" ht="15" hidden="false" customHeight="false" outlineLevel="0" collapsed="false">
      <c r="A36" s="21" t="s">
        <v>55</v>
      </c>
      <c r="B36" s="23" t="n">
        <f aca="false">Setup!$B$5</f>
        <v>3900000</v>
      </c>
      <c r="C36" s="24" t="n">
        <f aca="false">B39</f>
        <v>6900000</v>
      </c>
      <c r="D36" s="24" t="n">
        <f aca="false">C39</f>
        <v>9900000</v>
      </c>
      <c r="E36" s="24" t="n">
        <f aca="false">D39</f>
        <v>12900000</v>
      </c>
      <c r="F36" s="24" t="n">
        <f aca="false">E39</f>
        <v>15900000</v>
      </c>
      <c r="G36" s="24" t="n">
        <f aca="false">F39</f>
        <v>18900000</v>
      </c>
      <c r="H36" s="24" t="n">
        <f aca="false">G39</f>
        <v>21900000</v>
      </c>
      <c r="I36" s="24" t="n">
        <f aca="false">H39</f>
        <v>24900000</v>
      </c>
      <c r="J36" s="24" t="n">
        <f aca="false">I39</f>
        <v>27900000</v>
      </c>
      <c r="K36" s="24" t="n">
        <f aca="false">J39</f>
        <v>30900000</v>
      </c>
      <c r="L36" s="24" t="n">
        <f aca="false">K39</f>
        <v>33900000</v>
      </c>
      <c r="M36" s="24" t="n">
        <f aca="false">L39</f>
        <v>36900000</v>
      </c>
      <c r="N36" s="24" t="n">
        <f aca="false">B36</f>
        <v>3900000</v>
      </c>
    </row>
    <row r="37" customFormat="false" ht="15" hidden="false" customHeight="false" outlineLevel="0" collapsed="false">
      <c r="A37" s="21" t="s">
        <v>56</v>
      </c>
      <c r="B37" s="11"/>
      <c r="C37" s="11"/>
      <c r="D37" s="11"/>
      <c r="E37" s="11"/>
      <c r="F37" s="11"/>
      <c r="G37" s="11"/>
      <c r="H37" s="11"/>
      <c r="I37" s="11"/>
      <c r="J37" s="11"/>
      <c r="K37" s="11"/>
      <c r="L37" s="11"/>
      <c r="M37" s="11"/>
      <c r="N37" s="18" t="n">
        <f aca="false">SUM(B37:M37)</f>
        <v>0</v>
      </c>
    </row>
    <row r="38" customFormat="false" ht="15" hidden="false" customHeight="false" outlineLevel="0" collapsed="false">
      <c r="A38" s="21" t="s">
        <v>57</v>
      </c>
      <c r="B38" s="11"/>
      <c r="C38" s="11"/>
      <c r="D38" s="11"/>
      <c r="E38" s="11"/>
      <c r="F38" s="11"/>
      <c r="G38" s="11"/>
      <c r="H38" s="11"/>
      <c r="I38" s="11"/>
      <c r="J38" s="11"/>
      <c r="K38" s="11"/>
      <c r="L38" s="11"/>
      <c r="M38" s="11"/>
      <c r="N38" s="18" t="n">
        <f aca="false">SUM(B38:M38)</f>
        <v>0</v>
      </c>
    </row>
    <row r="39" customFormat="false" ht="15" hidden="false" customHeight="false" outlineLevel="0" collapsed="false">
      <c r="A39" s="7" t="s">
        <v>58</v>
      </c>
      <c r="B39" s="18" t="n">
        <f aca="false">B36+B32+B37-B38</f>
        <v>6900000</v>
      </c>
      <c r="C39" s="18" t="n">
        <f aca="false">C36+C32+C37-C38</f>
        <v>9900000</v>
      </c>
      <c r="D39" s="18" t="n">
        <f aca="false">D36+D32+D37-D38</f>
        <v>12900000</v>
      </c>
      <c r="E39" s="18" t="n">
        <f aca="false">E36+E32+E37-E38</f>
        <v>15900000</v>
      </c>
      <c r="F39" s="18" t="n">
        <f aca="false">F36+F32+F37-F38</f>
        <v>18900000</v>
      </c>
      <c r="G39" s="18" t="n">
        <f aca="false">G36+G32+G37-G38</f>
        <v>21900000</v>
      </c>
      <c r="H39" s="18" t="n">
        <f aca="false">H36+H32+H37-H38</f>
        <v>24900000</v>
      </c>
      <c r="I39" s="18" t="n">
        <f aca="false">I36+I32+I37-I38</f>
        <v>27900000</v>
      </c>
      <c r="J39" s="18" t="n">
        <f aca="false">J36+J32+J37-J38</f>
        <v>30900000</v>
      </c>
      <c r="K39" s="18" t="n">
        <f aca="false">K36+K32+K37-K38</f>
        <v>33900000</v>
      </c>
      <c r="L39" s="18" t="n">
        <f aca="false">L36+L32+L37-L38</f>
        <v>36900000</v>
      </c>
      <c r="M39" s="18" t="n">
        <f aca="false">M36+M32+M37-M38</f>
        <v>39900000</v>
      </c>
      <c r="N39" s="18" t="n">
        <f aca="false">M39</f>
        <v>39900000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&amp;CTransport Logistics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59</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Delivery fees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Haulage contracts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Other income</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Fuel</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Rider and driver pay</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Vehicle maintenance and tyres</v>
      </c>
      <c r="B14" s="11"/>
      <c r="C14" s="11"/>
      <c r="D14" s="11"/>
      <c r="E14" s="11"/>
      <c r="F14" s="11"/>
      <c r="G14" s="11"/>
      <c r="H14" s="11"/>
      <c r="I14" s="11"/>
      <c r="J14" s="11"/>
      <c r="K14" s="11"/>
      <c r="L14" s="11"/>
      <c r="M14" s="11"/>
      <c r="N14" s="18" t="n">
        <f aca="false">SUM(B14:M14)</f>
        <v>0</v>
      </c>
    </row>
    <row r="15" customFormat="false" ht="15" hidden="false" customHeight="false" outlineLevel="0" collapsed="false">
      <c r="A15" s="25" t="str">
        <f aca="false">Budget!A15</f>
        <v>Tolls and park levies</v>
      </c>
      <c r="B15" s="11"/>
      <c r="C15" s="11"/>
      <c r="D15" s="11"/>
      <c r="E15" s="11"/>
      <c r="F15" s="11"/>
      <c r="G15" s="11"/>
      <c r="H15" s="11"/>
      <c r="I15" s="11"/>
      <c r="J15" s="11"/>
      <c r="K15" s="11"/>
      <c r="L15" s="11"/>
      <c r="M15" s="11"/>
      <c r="N15" s="18" t="n">
        <f aca="false">SUM(B15:M15)</f>
        <v>0</v>
      </c>
    </row>
    <row r="16" customFormat="false" ht="15" hidden="false" customHeight="false" outlineLevel="0" collapsed="false">
      <c r="A16" s="19" t="s">
        <v>38</v>
      </c>
      <c r="B16" s="20" t="n">
        <f aca="false">SUM(B12:B15)</f>
        <v>0</v>
      </c>
      <c r="C16" s="20" t="n">
        <f aca="false">SUM(C12:C15)</f>
        <v>0</v>
      </c>
      <c r="D16" s="20" t="n">
        <f aca="false">SUM(D12:D15)</f>
        <v>0</v>
      </c>
      <c r="E16" s="20" t="n">
        <f aca="false">SUM(E12:E15)</f>
        <v>0</v>
      </c>
      <c r="F16" s="20" t="n">
        <f aca="false">SUM(F12:F15)</f>
        <v>0</v>
      </c>
      <c r="G16" s="20" t="n">
        <f aca="false">SUM(G12:G15)</f>
        <v>0</v>
      </c>
      <c r="H16" s="20" t="n">
        <f aca="false">SUM(H12:H15)</f>
        <v>0</v>
      </c>
      <c r="I16" s="20" t="n">
        <f aca="false">SUM(I12:I15)</f>
        <v>0</v>
      </c>
      <c r="J16" s="20" t="n">
        <f aca="false">SUM(J12:J15)</f>
        <v>0</v>
      </c>
      <c r="K16" s="20" t="n">
        <f aca="false">SUM(K12:K15)</f>
        <v>0</v>
      </c>
      <c r="L16" s="20" t="n">
        <f aca="false">SUM(L12:L15)</f>
        <v>0</v>
      </c>
      <c r="M16" s="20" t="n">
        <f aca="false">SUM(M12:M15)</f>
        <v>0</v>
      </c>
      <c r="N16" s="20" t="n">
        <f aca="false">SUM(B16:M16)</f>
        <v>0</v>
      </c>
    </row>
    <row r="17" customFormat="false" ht="15" hidden="false" customHeight="false" outlineLevel="0" collapsed="false">
      <c r="A17" s="19" t="s">
        <v>39</v>
      </c>
      <c r="B17" s="20" t="n">
        <f aca="false">B9-B16</f>
        <v>0</v>
      </c>
      <c r="C17" s="20" t="n">
        <f aca="false">C9-C16</f>
        <v>0</v>
      </c>
      <c r="D17" s="20" t="n">
        <f aca="false">D9-D16</f>
        <v>0</v>
      </c>
      <c r="E17" s="20" t="n">
        <f aca="false">E9-E16</f>
        <v>0</v>
      </c>
      <c r="F17" s="20" t="n">
        <f aca="false">F9-F16</f>
        <v>0</v>
      </c>
      <c r="G17" s="20" t="n">
        <f aca="false">G9-G16</f>
        <v>0</v>
      </c>
      <c r="H17" s="20" t="n">
        <f aca="false">H9-H16</f>
        <v>0</v>
      </c>
      <c r="I17" s="20" t="n">
        <f aca="false">I9-I16</f>
        <v>0</v>
      </c>
      <c r="J17" s="20" t="n">
        <f aca="false">J9-J16</f>
        <v>0</v>
      </c>
      <c r="K17" s="20" t="n">
        <f aca="false">K9-K16</f>
        <v>0</v>
      </c>
      <c r="L17" s="20" t="n">
        <f aca="false">L9-L16</f>
        <v>0</v>
      </c>
      <c r="M17" s="20" t="n">
        <f aca="false">M9-M16</f>
        <v>0</v>
      </c>
      <c r="N17" s="20" t="n">
        <f aca="false">SUM(B17:M17)</f>
        <v>0</v>
      </c>
    </row>
    <row r="18" customFormat="false" ht="15" hidden="false" customHeight="false" outlineLevel="0" collapsed="false">
      <c r="A18" s="21" t="s">
        <v>40</v>
      </c>
      <c r="B18" s="22" t="n">
        <f aca="false">IFERROR(B17/B9,0)</f>
        <v>0</v>
      </c>
      <c r="C18" s="22" t="n">
        <f aca="false">IFERROR(C17/C9,0)</f>
        <v>0</v>
      </c>
      <c r="D18" s="22" t="n">
        <f aca="false">IFERROR(D17/D9,0)</f>
        <v>0</v>
      </c>
      <c r="E18" s="22" t="n">
        <f aca="false">IFERROR(E17/E9,0)</f>
        <v>0</v>
      </c>
      <c r="F18" s="22" t="n">
        <f aca="false">IFERROR(F17/F9,0)</f>
        <v>0</v>
      </c>
      <c r="G18" s="22" t="n">
        <f aca="false">IFERROR(G17/G9,0)</f>
        <v>0</v>
      </c>
      <c r="H18" s="22" t="n">
        <f aca="false">IFERROR(H17/H9,0)</f>
        <v>0</v>
      </c>
      <c r="I18" s="22" t="n">
        <f aca="false">IFERROR(I17/I9,0)</f>
        <v>0</v>
      </c>
      <c r="J18" s="22" t="n">
        <f aca="false">IFERROR(J17/J9,0)</f>
        <v>0</v>
      </c>
      <c r="K18" s="22" t="n">
        <f aca="false">IFERROR(K17/K9,0)</f>
        <v>0</v>
      </c>
      <c r="L18" s="22" t="n">
        <f aca="false">IFERROR(L17/L9,0)</f>
        <v>0</v>
      </c>
      <c r="M18" s="22" t="n">
        <f aca="false">IFERROR(M17/M9,0)</f>
        <v>0</v>
      </c>
      <c r="N18" s="22" t="n">
        <f aca="false">IFERROR(N17/N9,0)</f>
        <v>0</v>
      </c>
    </row>
    <row r="20" customFormat="false" ht="15" hidden="false" customHeight="false" outlineLevel="0" collapsed="false">
      <c r="A20" s="16" t="s">
        <v>41</v>
      </c>
      <c r="B20" s="17"/>
      <c r="C20" s="17"/>
      <c r="D20" s="17"/>
      <c r="E20" s="17"/>
      <c r="F20" s="17"/>
      <c r="G20" s="17"/>
      <c r="H20" s="17"/>
      <c r="I20" s="17"/>
      <c r="J20" s="17"/>
      <c r="K20" s="17"/>
      <c r="L20" s="17"/>
      <c r="M20" s="17"/>
      <c r="N20" s="17"/>
    </row>
    <row r="21" customFormat="false" ht="15" hidden="false" customHeight="false" outlineLevel="0" collapsed="false">
      <c r="A21" s="25" t="str">
        <f aca="false">Budget!A21</f>
        <v>Vehicle insurance</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Vehicle licences and papers</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Office rent</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Tracking and dispatch software</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Phone and data</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Marketing</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Bank and POS charges</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Taxes, levies and permits</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Miscellaneous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19" t="s">
        <v>51</v>
      </c>
      <c r="B30" s="20" t="n">
        <f aca="false">SUM(B21:B29)</f>
        <v>0</v>
      </c>
      <c r="C30" s="20" t="n">
        <f aca="false">SUM(C21:C29)</f>
        <v>0</v>
      </c>
      <c r="D30" s="20" t="n">
        <f aca="false">SUM(D21:D29)</f>
        <v>0</v>
      </c>
      <c r="E30" s="20" t="n">
        <f aca="false">SUM(E21:E29)</f>
        <v>0</v>
      </c>
      <c r="F30" s="20" t="n">
        <f aca="false">SUM(F21:F29)</f>
        <v>0</v>
      </c>
      <c r="G30" s="20" t="n">
        <f aca="false">SUM(G21:G29)</f>
        <v>0</v>
      </c>
      <c r="H30" s="20" t="n">
        <f aca="false">SUM(H21:H29)</f>
        <v>0</v>
      </c>
      <c r="I30" s="20" t="n">
        <f aca="false">SUM(I21:I29)</f>
        <v>0</v>
      </c>
      <c r="J30" s="20" t="n">
        <f aca="false">SUM(J21:J29)</f>
        <v>0</v>
      </c>
      <c r="K30" s="20" t="n">
        <f aca="false">SUM(K21:K29)</f>
        <v>0</v>
      </c>
      <c r="L30" s="20" t="n">
        <f aca="false">SUM(L21:L29)</f>
        <v>0</v>
      </c>
      <c r="M30" s="20" t="n">
        <f aca="false">SUM(M21:M29)</f>
        <v>0</v>
      </c>
      <c r="N30" s="20" t="n">
        <f aca="false">SUM(B30:M30)</f>
        <v>0</v>
      </c>
    </row>
    <row r="32" customFormat="false" ht="15" hidden="false" customHeight="false" outlineLevel="0" collapsed="false">
      <c r="A32" s="19" t="s">
        <v>52</v>
      </c>
      <c r="B32" s="20" t="n">
        <f aca="false">B17-B30</f>
        <v>0</v>
      </c>
      <c r="C32" s="20" t="n">
        <f aca="false">C17-C30</f>
        <v>0</v>
      </c>
      <c r="D32" s="20" t="n">
        <f aca="false">D17-D30</f>
        <v>0</v>
      </c>
      <c r="E32" s="20" t="n">
        <f aca="false">E17-E30</f>
        <v>0</v>
      </c>
      <c r="F32" s="20" t="n">
        <f aca="false">F17-F30</f>
        <v>0</v>
      </c>
      <c r="G32" s="20" t="n">
        <f aca="false">G17-G30</f>
        <v>0</v>
      </c>
      <c r="H32" s="20" t="n">
        <f aca="false">H17-H30</f>
        <v>0</v>
      </c>
      <c r="I32" s="20" t="n">
        <f aca="false">I17-I30</f>
        <v>0</v>
      </c>
      <c r="J32" s="20" t="n">
        <f aca="false">J17-J30</f>
        <v>0</v>
      </c>
      <c r="K32" s="20" t="n">
        <f aca="false">K17-K30</f>
        <v>0</v>
      </c>
      <c r="L32" s="20" t="n">
        <f aca="false">L17-L30</f>
        <v>0</v>
      </c>
      <c r="M32" s="20" t="n">
        <f aca="false">M17-M30</f>
        <v>0</v>
      </c>
      <c r="N32" s="20" t="n">
        <f aca="false">SUM(B32:M32)</f>
        <v>0</v>
      </c>
    </row>
    <row r="33" customFormat="false" ht="15" hidden="false" customHeight="false" outlineLevel="0" collapsed="false">
      <c r="A33" s="21" t="s">
        <v>53</v>
      </c>
      <c r="B33" s="22" t="n">
        <f aca="false">IFERROR(B32/B9,0)</f>
        <v>0</v>
      </c>
      <c r="C33" s="22" t="n">
        <f aca="false">IFERROR(C32/C9,0)</f>
        <v>0</v>
      </c>
      <c r="D33" s="22" t="n">
        <f aca="false">IFERROR(D32/D9,0)</f>
        <v>0</v>
      </c>
      <c r="E33" s="22" t="n">
        <f aca="false">IFERROR(E32/E9,0)</f>
        <v>0</v>
      </c>
      <c r="F33" s="22" t="n">
        <f aca="false">IFERROR(F32/F9,0)</f>
        <v>0</v>
      </c>
      <c r="G33" s="22" t="n">
        <f aca="false">IFERROR(G32/G9,0)</f>
        <v>0</v>
      </c>
      <c r="H33" s="22" t="n">
        <f aca="false">IFERROR(H32/H9,0)</f>
        <v>0</v>
      </c>
      <c r="I33" s="22" t="n">
        <f aca="false">IFERROR(I32/I9,0)</f>
        <v>0</v>
      </c>
      <c r="J33" s="22" t="n">
        <f aca="false">IFERROR(J32/J9,0)</f>
        <v>0</v>
      </c>
      <c r="K33" s="22" t="n">
        <f aca="false">IFERROR(K32/K9,0)</f>
        <v>0</v>
      </c>
      <c r="L33" s="22" t="n">
        <f aca="false">IFERROR(L32/L9,0)</f>
        <v>0</v>
      </c>
      <c r="M33" s="22" t="n">
        <f aca="false">IFERROR(M32/M9,0)</f>
        <v>0</v>
      </c>
      <c r="N33" s="22" t="n">
        <f aca="false">IFERROR(N32/N9,0)</f>
        <v>0</v>
      </c>
    </row>
    <row r="35" customFormat="false" ht="15" hidden="false" customHeight="false" outlineLevel="0" collapsed="false">
      <c r="A35" s="16" t="s">
        <v>54</v>
      </c>
      <c r="B35" s="17"/>
      <c r="C35" s="17"/>
      <c r="D35" s="17"/>
      <c r="E35" s="17"/>
      <c r="F35" s="17"/>
      <c r="G35" s="17"/>
      <c r="H35" s="17"/>
      <c r="I35" s="17"/>
      <c r="J35" s="17"/>
      <c r="K35" s="17"/>
      <c r="L35" s="17"/>
      <c r="M35" s="17"/>
      <c r="N35" s="17"/>
    </row>
    <row r="36" customFormat="false" ht="15" hidden="false" customHeight="false" outlineLevel="0" collapsed="false">
      <c r="A36" s="21" t="s">
        <v>55</v>
      </c>
      <c r="B36" s="23" t="n">
        <f aca="false">Setup!$B$5</f>
        <v>3900000</v>
      </c>
      <c r="C36" s="24" t="n">
        <f aca="false">B39</f>
        <v>3900000</v>
      </c>
      <c r="D36" s="24" t="n">
        <f aca="false">C39</f>
        <v>3900000</v>
      </c>
      <c r="E36" s="24" t="n">
        <f aca="false">D39</f>
        <v>3900000</v>
      </c>
      <c r="F36" s="24" t="n">
        <f aca="false">E39</f>
        <v>3900000</v>
      </c>
      <c r="G36" s="24" t="n">
        <f aca="false">F39</f>
        <v>3900000</v>
      </c>
      <c r="H36" s="24" t="n">
        <f aca="false">G39</f>
        <v>3900000</v>
      </c>
      <c r="I36" s="24" t="n">
        <f aca="false">H39</f>
        <v>3900000</v>
      </c>
      <c r="J36" s="24" t="n">
        <f aca="false">I39</f>
        <v>3900000</v>
      </c>
      <c r="K36" s="24" t="n">
        <f aca="false">J39</f>
        <v>3900000</v>
      </c>
      <c r="L36" s="24" t="n">
        <f aca="false">K39</f>
        <v>3900000</v>
      </c>
      <c r="M36" s="24" t="n">
        <f aca="false">L39</f>
        <v>3900000</v>
      </c>
      <c r="N36" s="24" t="n">
        <f aca="false">B36</f>
        <v>3900000</v>
      </c>
    </row>
    <row r="37" customFormat="false" ht="15" hidden="false" customHeight="false" outlineLevel="0" collapsed="false">
      <c r="A37" s="21" t="s">
        <v>56</v>
      </c>
      <c r="B37" s="11"/>
      <c r="C37" s="11"/>
      <c r="D37" s="11"/>
      <c r="E37" s="11"/>
      <c r="F37" s="11"/>
      <c r="G37" s="11"/>
      <c r="H37" s="11"/>
      <c r="I37" s="11"/>
      <c r="J37" s="11"/>
      <c r="K37" s="11"/>
      <c r="L37" s="11"/>
      <c r="M37" s="11"/>
      <c r="N37" s="18" t="n">
        <f aca="false">SUM(B37:M37)</f>
        <v>0</v>
      </c>
    </row>
    <row r="38" customFormat="false" ht="15" hidden="false" customHeight="false" outlineLevel="0" collapsed="false">
      <c r="A38" s="21" t="s">
        <v>57</v>
      </c>
      <c r="B38" s="11"/>
      <c r="C38" s="11"/>
      <c r="D38" s="11"/>
      <c r="E38" s="11"/>
      <c r="F38" s="11"/>
      <c r="G38" s="11"/>
      <c r="H38" s="11"/>
      <c r="I38" s="11"/>
      <c r="J38" s="11"/>
      <c r="K38" s="11"/>
      <c r="L38" s="11"/>
      <c r="M38" s="11"/>
      <c r="N38" s="18" t="n">
        <f aca="false">SUM(B38:M38)</f>
        <v>0</v>
      </c>
    </row>
    <row r="39" customFormat="false" ht="15" hidden="false" customHeight="false" outlineLevel="0" collapsed="false">
      <c r="A39" s="7" t="s">
        <v>58</v>
      </c>
      <c r="B39" s="18" t="n">
        <f aca="false">B36+B32+B37-B38</f>
        <v>3900000</v>
      </c>
      <c r="C39" s="18" t="n">
        <f aca="false">C36+C32+C37-C38</f>
        <v>3900000</v>
      </c>
      <c r="D39" s="18" t="n">
        <f aca="false">D36+D32+D37-D38</f>
        <v>3900000</v>
      </c>
      <c r="E39" s="18" t="n">
        <f aca="false">E36+E32+E37-E38</f>
        <v>3900000</v>
      </c>
      <c r="F39" s="18" t="n">
        <f aca="false">F36+F32+F37-F38</f>
        <v>3900000</v>
      </c>
      <c r="G39" s="18" t="n">
        <f aca="false">G36+G32+G37-G38</f>
        <v>3900000</v>
      </c>
      <c r="H39" s="18" t="n">
        <f aca="false">H36+H32+H37-H38</f>
        <v>3900000</v>
      </c>
      <c r="I39" s="18" t="n">
        <f aca="false">I36+I32+I37-I38</f>
        <v>3900000</v>
      </c>
      <c r="J39" s="18" t="n">
        <f aca="false">J36+J32+J37-J38</f>
        <v>3900000</v>
      </c>
      <c r="K39" s="18" t="n">
        <f aca="false">K36+K32+K37-K38</f>
        <v>3900000</v>
      </c>
      <c r="L39" s="18" t="n">
        <f aca="false">L36+L32+L37-L38</f>
        <v>3900000</v>
      </c>
      <c r="M39" s="18" t="n">
        <f aca="false">M36+M32+M37-M38</f>
        <v>3900000</v>
      </c>
      <c r="N39" s="18" t="n">
        <f aca="false">M39</f>
        <v>3900000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&amp;CTransport Logistics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60</v>
      </c>
      <c r="B3" s="8" t="n">
        <v>1</v>
      </c>
      <c r="C3" s="26" t="n">
        <f aca="false">INDEX(Budget!$B$4:$M$4,1,$B$3)</f>
        <v>46388</v>
      </c>
    </row>
    <row r="4" customFormat="false" ht="15" hidden="false" customHeight="false" outlineLevel="0" collapsed="false">
      <c r="A4" s="12" t="s">
        <v>61</v>
      </c>
    </row>
    <row r="6" customFormat="false" ht="15" hidden="false" customHeight="false" outlineLevel="0" collapsed="false">
      <c r="A6" s="13" t="s">
        <v>26</v>
      </c>
      <c r="B6" s="15" t="s">
        <v>62</v>
      </c>
      <c r="C6" s="15" t="s">
        <v>63</v>
      </c>
      <c r="D6" s="15" t="s">
        <v>64</v>
      </c>
      <c r="E6" s="15" t="s">
        <v>65</v>
      </c>
      <c r="F6" s="15" t="s">
        <v>66</v>
      </c>
      <c r="G6" s="15" t="s">
        <v>67</v>
      </c>
      <c r="H6" s="15" t="s">
        <v>64</v>
      </c>
      <c r="I6" s="15" t="s">
        <v>65</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Delivery fees</v>
      </c>
      <c r="B8" s="23" t="n">
        <f aca="false">Budget!N6</f>
        <v>36000000</v>
      </c>
      <c r="C8" s="23" t="n">
        <f aca="false">Actuals!N6</f>
        <v>0</v>
      </c>
      <c r="D8" s="24" t="n">
        <f aca="false">C8-B8</f>
        <v>-36000000</v>
      </c>
      <c r="E8" s="22" t="n">
        <f aca="false">IFERROR(D8/ABS(B8),0)</f>
        <v>-1</v>
      </c>
      <c r="F8" s="23" t="n">
        <f aca="false">INDEX(Budget!$B6:$M6,1,$B$3)</f>
        <v>3000000</v>
      </c>
      <c r="G8" s="23" t="n">
        <f aca="false">INDEX(Actuals!$B6:$M6,1,$B$3)</f>
        <v>0</v>
      </c>
      <c r="H8" s="24" t="n">
        <f aca="false">G8-F8</f>
        <v>-3000000</v>
      </c>
      <c r="I8" s="22" t="n">
        <f aca="false">IFERROR(H8/ABS(F8),0)</f>
        <v>-1</v>
      </c>
    </row>
    <row r="9" customFormat="false" ht="15" hidden="false" customHeight="false" outlineLevel="0" collapsed="false">
      <c r="A9" s="25" t="str">
        <f aca="false">Budget!A7</f>
        <v>Haulage contracts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Other income</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36000000</v>
      </c>
      <c r="C11" s="27" t="n">
        <f aca="false">Actuals!N9</f>
        <v>0</v>
      </c>
      <c r="D11" s="20" t="n">
        <f aca="false">C11-B11</f>
        <v>-36000000</v>
      </c>
      <c r="E11" s="28" t="n">
        <f aca="false">IFERROR(D11/ABS(B11),0)</f>
        <v>-1</v>
      </c>
      <c r="F11" s="27" t="n">
        <f aca="false">INDEX(Budget!$B9:$M9,1,$B$3)</f>
        <v>3000000</v>
      </c>
      <c r="G11" s="27" t="n">
        <f aca="false">INDEX(Actuals!$B9:$M9,1,$B$3)</f>
        <v>0</v>
      </c>
      <c r="H11" s="20" t="n">
        <f aca="false">G11-F11</f>
        <v>-3000000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Fuel</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Rider and driver pay</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Vehicle maintenance and tyres</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25" t="str">
        <f aca="false">Budget!A15</f>
        <v>Tolls and park levies</v>
      </c>
      <c r="B16" s="23" t="n">
        <f aca="false">Budget!N15</f>
        <v>0</v>
      </c>
      <c r="C16" s="23" t="n">
        <f aca="false">Actuals!N15</f>
        <v>0</v>
      </c>
      <c r="D16" s="24" t="n">
        <f aca="false">B16-C16</f>
        <v>0</v>
      </c>
      <c r="E16" s="22" t="n">
        <f aca="false">IFERROR(D16/ABS(B16),0)</f>
        <v>0</v>
      </c>
      <c r="F16" s="23" t="n">
        <f aca="false">INDEX(Budget!$B15:$M15,1,$B$3)</f>
        <v>0</v>
      </c>
      <c r="G16" s="23" t="n">
        <f aca="false">INDEX(Actuals!$B15:$M15,1,$B$3)</f>
        <v>0</v>
      </c>
      <c r="H16" s="24" t="n">
        <f aca="false">F16-G16</f>
        <v>0</v>
      </c>
      <c r="I16" s="22" t="n">
        <f aca="false">IFERROR(H16/ABS(F16),0)</f>
        <v>0</v>
      </c>
    </row>
    <row r="17" customFormat="false" ht="15" hidden="false" customHeight="false" outlineLevel="0" collapsed="false">
      <c r="A17" s="19" t="s">
        <v>38</v>
      </c>
      <c r="B17" s="27" t="n">
        <f aca="false">Budget!N16</f>
        <v>0</v>
      </c>
      <c r="C17" s="27" t="n">
        <f aca="false">Actuals!N16</f>
        <v>0</v>
      </c>
      <c r="D17" s="20" t="n">
        <f aca="false">B17-C17</f>
        <v>0</v>
      </c>
      <c r="E17" s="28" t="n">
        <f aca="false">IFERROR(D17/ABS(B17),0)</f>
        <v>0</v>
      </c>
      <c r="F17" s="27" t="n">
        <f aca="false">INDEX(Budget!$B16:$M16,1,$B$3)</f>
        <v>0</v>
      </c>
      <c r="G17" s="27" t="n">
        <f aca="false">INDEX(Actuals!$B16:$M16,1,$B$3)</f>
        <v>0</v>
      </c>
      <c r="H17" s="20" t="n">
        <f aca="false">F17-G17</f>
        <v>0</v>
      </c>
      <c r="I17" s="28" t="n">
        <f aca="false">IFERROR(H17/ABS(F17),0)</f>
        <v>0</v>
      </c>
    </row>
    <row r="18" customFormat="false" ht="15" hidden="false" customHeight="false" outlineLevel="0" collapsed="false">
      <c r="A18" s="19" t="s">
        <v>39</v>
      </c>
      <c r="B18" s="27" t="n">
        <f aca="false">Budget!N17</f>
        <v>36000000</v>
      </c>
      <c r="C18" s="27" t="n">
        <f aca="false">Actuals!N17</f>
        <v>0</v>
      </c>
      <c r="D18" s="20" t="n">
        <f aca="false">C18-B18</f>
        <v>-36000000</v>
      </c>
      <c r="E18" s="28" t="n">
        <f aca="false">IFERROR(D18/ABS(B18),0)</f>
        <v>-1</v>
      </c>
      <c r="F18" s="27" t="n">
        <f aca="false">INDEX(Budget!$B17:$M17,1,$B$3)</f>
        <v>3000000</v>
      </c>
      <c r="G18" s="27" t="n">
        <f aca="false">INDEX(Actuals!$B17:$M17,1,$B$3)</f>
        <v>0</v>
      </c>
      <c r="H18" s="20" t="n">
        <f aca="false">G18-F18</f>
        <v>-3000000</v>
      </c>
      <c r="I18" s="28" t="n">
        <f aca="false">IFERROR(H18/ABS(F18),0)</f>
        <v>-1</v>
      </c>
    </row>
    <row r="19" customFormat="false" ht="15" hidden="false" customHeight="false" outlineLevel="0" collapsed="false">
      <c r="A19" s="16" t="s">
        <v>41</v>
      </c>
      <c r="B19" s="17"/>
      <c r="C19" s="17"/>
      <c r="D19" s="17"/>
      <c r="E19" s="17"/>
      <c r="F19" s="17"/>
      <c r="G19" s="17"/>
      <c r="H19" s="17"/>
      <c r="I19" s="17"/>
    </row>
    <row r="20" customFormat="false" ht="15" hidden="false" customHeight="false" outlineLevel="0" collapsed="false">
      <c r="A20" s="25" t="str">
        <f aca="false">Budget!A21</f>
        <v>Vehicle insurance</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Vehicle licences and papers</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Office rent</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Tracking and dispatch software</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Phone and data</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Marketing</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Bank and POS charges</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Taxes, levies and permits</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Miscellaneous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19" t="s">
        <v>51</v>
      </c>
      <c r="B29" s="27" t="n">
        <f aca="false">Budget!N30</f>
        <v>0</v>
      </c>
      <c r="C29" s="27" t="n">
        <f aca="false">Actuals!N30</f>
        <v>0</v>
      </c>
      <c r="D29" s="20" t="n">
        <f aca="false">B29-C29</f>
        <v>0</v>
      </c>
      <c r="E29" s="28" t="n">
        <f aca="false">IFERROR(D29/ABS(B29),0)</f>
        <v>0</v>
      </c>
      <c r="F29" s="27" t="n">
        <f aca="false">INDEX(Budget!$B30:$M30,1,$B$3)</f>
        <v>0</v>
      </c>
      <c r="G29" s="27" t="n">
        <f aca="false">INDEX(Actuals!$B30:$M30,1,$B$3)</f>
        <v>0</v>
      </c>
      <c r="H29" s="20" t="n">
        <f aca="false">F29-G29</f>
        <v>0</v>
      </c>
      <c r="I29" s="28" t="n">
        <f aca="false">IFERROR(H29/ABS(F29),0)</f>
        <v>0</v>
      </c>
    </row>
    <row r="30" customFormat="false" ht="15" hidden="false" customHeight="false" outlineLevel="0" collapsed="false">
      <c r="A30" s="19" t="s">
        <v>52</v>
      </c>
      <c r="B30" s="27" t="n">
        <f aca="false">Budget!N32</f>
        <v>36000000</v>
      </c>
      <c r="C30" s="27" t="n">
        <f aca="false">Actuals!N32</f>
        <v>0</v>
      </c>
      <c r="D30" s="20" t="n">
        <f aca="false">C30-B30</f>
        <v>-36000000</v>
      </c>
      <c r="E30" s="28" t="n">
        <f aca="false">IFERROR(D30/ABS(B30),0)</f>
        <v>-1</v>
      </c>
      <c r="F30" s="27" t="n">
        <f aca="false">INDEX(Budget!$B32:$M32,1,$B$3)</f>
        <v>3000000</v>
      </c>
      <c r="G30" s="27" t="n">
        <f aca="false">INDEX(Actuals!$B32:$M32,1,$B$3)</f>
        <v>0</v>
      </c>
      <c r="H30" s="20" t="n">
        <f aca="false">G30-F30</f>
        <v>-3000000</v>
      </c>
      <c r="I30" s="28" t="n">
        <f aca="false">IFERROR(H30/ABS(F30),0)</f>
        <v>-1</v>
      </c>
    </row>
    <row r="33" customFormat="false" ht="15" hidden="false" customHeight="false" outlineLevel="0" collapsed="false">
      <c r="A33" s="29" t="s">
        <v>68</v>
      </c>
    </row>
    <row r="34" customFormat="false" ht="15" hidden="false" customHeight="false" outlineLevel="0" collapsed="false">
      <c r="A34" s="7" t="s">
        <v>69</v>
      </c>
      <c r="B34" s="7" t="s">
        <v>70</v>
      </c>
      <c r="C34" s="7" t="s">
        <v>71</v>
      </c>
    </row>
    <row r="35" customFormat="false" ht="15" hidden="false" customHeight="false" outlineLevel="0" collapsed="false">
      <c r="A35" s="30" t="n">
        <f aca="false">Budget!B4</f>
        <v>46388</v>
      </c>
      <c r="B35" s="23" t="n">
        <f aca="false">Budget!B32</f>
        <v>3000000</v>
      </c>
      <c r="C35" s="23" t="n">
        <f aca="false">Actuals!B32</f>
        <v>0</v>
      </c>
    </row>
    <row r="36" customFormat="false" ht="15" hidden="false" customHeight="false" outlineLevel="0" collapsed="false">
      <c r="A36" s="30" t="n">
        <f aca="false">Budget!C4</f>
        <v>46419</v>
      </c>
      <c r="B36" s="23" t="n">
        <f aca="false">Budget!C32</f>
        <v>3000000</v>
      </c>
      <c r="C36" s="23" t="n">
        <f aca="false">Actuals!C32</f>
        <v>0</v>
      </c>
    </row>
    <row r="37" customFormat="false" ht="15" hidden="false" customHeight="false" outlineLevel="0" collapsed="false">
      <c r="A37" s="30" t="n">
        <f aca="false">Budget!D4</f>
        <v>46447</v>
      </c>
      <c r="B37" s="23" t="n">
        <f aca="false">Budget!D32</f>
        <v>3000000</v>
      </c>
      <c r="C37" s="23" t="n">
        <f aca="false">Actuals!D32</f>
        <v>0</v>
      </c>
    </row>
    <row r="38" customFormat="false" ht="15" hidden="false" customHeight="false" outlineLevel="0" collapsed="false">
      <c r="A38" s="30" t="n">
        <f aca="false">Budget!E4</f>
        <v>46478</v>
      </c>
      <c r="B38" s="23" t="n">
        <f aca="false">Budget!E32</f>
        <v>3000000</v>
      </c>
      <c r="C38" s="23" t="n">
        <f aca="false">Actuals!E32</f>
        <v>0</v>
      </c>
    </row>
    <row r="39" customFormat="false" ht="15" hidden="false" customHeight="false" outlineLevel="0" collapsed="false">
      <c r="A39" s="30" t="n">
        <f aca="false">Budget!F4</f>
        <v>46508</v>
      </c>
      <c r="B39" s="23" t="n">
        <f aca="false">Budget!F32</f>
        <v>3000000</v>
      </c>
      <c r="C39" s="23" t="n">
        <f aca="false">Actuals!F32</f>
        <v>0</v>
      </c>
    </row>
    <row r="40" customFormat="false" ht="15" hidden="false" customHeight="false" outlineLevel="0" collapsed="false">
      <c r="A40" s="30" t="n">
        <f aca="false">Budget!G4</f>
        <v>46539</v>
      </c>
      <c r="B40" s="23" t="n">
        <f aca="false">Budget!G32</f>
        <v>3000000</v>
      </c>
      <c r="C40" s="23" t="n">
        <f aca="false">Actuals!G32</f>
        <v>0</v>
      </c>
    </row>
    <row r="41" customFormat="false" ht="15" hidden="false" customHeight="false" outlineLevel="0" collapsed="false">
      <c r="A41" s="30" t="n">
        <f aca="false">Budget!H4</f>
        <v>46569</v>
      </c>
      <c r="B41" s="23" t="n">
        <f aca="false">Budget!H32</f>
        <v>3000000</v>
      </c>
      <c r="C41" s="23" t="n">
        <f aca="false">Actuals!H32</f>
        <v>0</v>
      </c>
    </row>
    <row r="42" customFormat="false" ht="15" hidden="false" customHeight="false" outlineLevel="0" collapsed="false">
      <c r="A42" s="30" t="n">
        <f aca="false">Budget!I4</f>
        <v>46600</v>
      </c>
      <c r="B42" s="23" t="n">
        <f aca="false">Budget!I32</f>
        <v>3000000</v>
      </c>
      <c r="C42" s="23" t="n">
        <f aca="false">Actuals!I32</f>
        <v>0</v>
      </c>
    </row>
    <row r="43" customFormat="false" ht="15" hidden="false" customHeight="false" outlineLevel="0" collapsed="false">
      <c r="A43" s="30" t="n">
        <f aca="false">Budget!J4</f>
        <v>46631</v>
      </c>
      <c r="B43" s="23" t="n">
        <f aca="false">Budget!J32</f>
        <v>3000000</v>
      </c>
      <c r="C43" s="23" t="n">
        <f aca="false">Actuals!J32</f>
        <v>0</v>
      </c>
    </row>
    <row r="44" customFormat="false" ht="15" hidden="false" customHeight="false" outlineLevel="0" collapsed="false">
      <c r="A44" s="30" t="n">
        <f aca="false">Budget!K4</f>
        <v>46661</v>
      </c>
      <c r="B44" s="23" t="n">
        <f aca="false">Budget!K32</f>
        <v>3000000</v>
      </c>
      <c r="C44" s="23" t="n">
        <f aca="false">Actuals!K32</f>
        <v>0</v>
      </c>
    </row>
    <row r="45" customFormat="false" ht="15" hidden="false" customHeight="false" outlineLevel="0" collapsed="false">
      <c r="A45" s="30" t="n">
        <f aca="false">Budget!L4</f>
        <v>46692</v>
      </c>
      <c r="B45" s="23" t="n">
        <f aca="false">Budget!L32</f>
        <v>3000000</v>
      </c>
      <c r="C45" s="23" t="n">
        <f aca="false">Actuals!L32</f>
        <v>0</v>
      </c>
    </row>
    <row r="46" customFormat="false" ht="15" hidden="false" customHeight="false" outlineLevel="0" collapsed="false">
      <c r="A46" s="30" t="n">
        <f aca="false">Budget!M4</f>
        <v>46722</v>
      </c>
      <c r="B46" s="23" t="n">
        <f aca="false">Budget!M32</f>
        <v>3000000</v>
      </c>
      <c r="C46" s="23" t="n">
        <f aca="false">Actuals!M32</f>
        <v>0</v>
      </c>
    </row>
  </sheetData>
  <conditionalFormatting sqref="D7:E30">
    <cfRule type="cellIs" priority="2" operator="lessThan" aboveAverage="0" equalAverage="0" bottom="0" percent="0" rank="0" text="" dxfId="0">
      <formula>0</formula>
    </cfRule>
  </conditionalFormatting>
  <conditionalFormatting sqref="H7:I30">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72</v>
      </c>
      <c r="B1" s="0" t="s">
        <v>73</v>
      </c>
    </row>
    <row r="2" customFormat="false" ht="15" hidden="false" customHeight="false" outlineLevel="0" collapsed="false">
      <c r="A2" s="0" t="s">
        <v>74</v>
      </c>
      <c r="B2" s="0" t="s">
        <v>75</v>
      </c>
    </row>
    <row r="3" customFormat="false" ht="15" hidden="false" customHeight="false" outlineLevel="0" collapsed="false">
      <c r="A3" s="0" t="s">
        <v>76</v>
      </c>
      <c r="B3" s="0" t="s">
        <v>77</v>
      </c>
    </row>
    <row r="4" customFormat="false" ht="15" hidden="false" customHeight="false" outlineLevel="0" collapsed="false">
      <c r="A4" s="0" t="s">
        <v>78</v>
      </c>
      <c r="B4" s="0" t="s">
        <v>79</v>
      </c>
    </row>
    <row r="5" customFormat="false" ht="15" hidden="false" customHeight="false" outlineLevel="0" collapsed="false">
      <c r="A5" s="0" t="s">
        <v>80</v>
      </c>
      <c r="B5" s="0" t="n">
        <v>5</v>
      </c>
    </row>
    <row r="6" customFormat="false" ht="15" hidden="false" customHeight="false" outlineLevel="0" collapsed="false">
      <c r="A6" s="0" t="s">
        <v>81</v>
      </c>
      <c r="B6" s="0" t="n">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